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ROC CLINIC FOR Y2022B\"/>
    </mc:Choice>
  </mc:AlternateContent>
  <bookViews>
    <workbookView xWindow="-120" yWindow="-120" windowWidth="20730" windowHeight="11760" activeTab="4"/>
  </bookViews>
  <sheets>
    <sheet name="Non-Proc items" sheetId="1" r:id="rId1"/>
    <sheet name="trg conf wsh" sheetId="2" r:id="rId2"/>
    <sheet name="Non-Cons" sheetId="3" r:id="rId3"/>
    <sheet name="Consultancy" sheetId="4" r:id="rId4"/>
    <sheet name="Goods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K12" i="1"/>
  <c r="L12" i="1"/>
  <c r="M12" i="1"/>
  <c r="N12" i="1"/>
  <c r="O12" i="1"/>
  <c r="P12" i="1"/>
  <c r="E12" i="1"/>
  <c r="F14" i="1"/>
  <c r="G14" i="1"/>
  <c r="H14" i="1"/>
  <c r="I14" i="1"/>
  <c r="J14" i="1"/>
  <c r="K14" i="1"/>
  <c r="L14" i="1"/>
  <c r="M14" i="1"/>
  <c r="N14" i="1"/>
  <c r="O14" i="1"/>
  <c r="P14" i="1"/>
  <c r="E14" i="1"/>
  <c r="F18" i="1"/>
  <c r="G18" i="1"/>
  <c r="H18" i="1"/>
  <c r="I18" i="1"/>
  <c r="J18" i="1"/>
  <c r="K18" i="1"/>
  <c r="L18" i="1"/>
  <c r="M18" i="1"/>
  <c r="N18" i="1"/>
  <c r="O18" i="1"/>
  <c r="P18" i="1"/>
  <c r="E18" i="1"/>
  <c r="F24" i="1"/>
  <c r="G24" i="1"/>
  <c r="H24" i="1"/>
  <c r="I24" i="1"/>
  <c r="J24" i="1"/>
  <c r="K24" i="1"/>
  <c r="L24" i="1"/>
  <c r="M24" i="1"/>
  <c r="N24" i="1"/>
  <c r="O24" i="1"/>
  <c r="P24" i="1"/>
  <c r="E24" i="1"/>
  <c r="F28" i="1"/>
  <c r="G28" i="1"/>
  <c r="H28" i="1"/>
  <c r="I28" i="1"/>
  <c r="J28" i="1"/>
  <c r="K28" i="1"/>
  <c r="L28" i="1"/>
  <c r="M28" i="1"/>
  <c r="N28" i="1"/>
  <c r="O28" i="1"/>
  <c r="P28" i="1"/>
  <c r="E28" i="1"/>
  <c r="H22" i="5"/>
  <c r="E10" i="1"/>
  <c r="F6" i="1"/>
  <c r="E6" i="1"/>
  <c r="C32" i="1"/>
  <c r="Q6" i="1" l="1"/>
  <c r="Q32" i="1" s="1"/>
  <c r="E8" i="1"/>
</calcChain>
</file>

<file path=xl/sharedStrings.xml><?xml version="1.0" encoding="utf-8"?>
<sst xmlns="http://schemas.openxmlformats.org/spreadsheetml/2006/main" count="471" uniqueCount="263">
  <si>
    <t>PROCUREMENT PLAN FOR NON-PROCURABLE ITEMS</t>
  </si>
  <si>
    <t>MINISTRY/ AGENCY:  LAGOS MULTI-DOOR COURTHOUSE</t>
  </si>
  <si>
    <t>Activity Description</t>
  </si>
  <si>
    <t>Package Number</t>
  </si>
  <si>
    <t>Budget Available (=N=)</t>
  </si>
  <si>
    <t>Plan/Actual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</si>
  <si>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</si>
  <si>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</si>
  <si>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</si>
  <si>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</si>
  <si>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</si>
  <si>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</si>
  <si>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</si>
  <si>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</si>
  <si>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</si>
  <si>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</si>
  <si>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</si>
  <si>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PAYMENT OF STAFF  SALARIES</t>
  </si>
  <si>
    <t>Plan</t>
  </si>
  <si>
    <t>Actual</t>
  </si>
  <si>
    <t>TRAVEL &amp; TRANSPORT</t>
  </si>
  <si>
    <t>GENERAL UTILITY SERVICES</t>
  </si>
  <si>
    <t xml:space="preserve"> </t>
  </si>
  <si>
    <t>BOARD MEMBERS ALLOWANCE</t>
  </si>
  <si>
    <t>MISCELLANEOUS</t>
  </si>
  <si>
    <t>SPECIAL DUTIES</t>
  </si>
  <si>
    <t>TOTAL</t>
  </si>
  <si>
    <t>PROCUREMENT PLAN FOR TRAINING/CONFERENCE/WORKSHOP</t>
  </si>
  <si>
    <t>MINISTRY/ AGENCY:  LAGOS MULTIDOOR COURTHOUSE</t>
  </si>
  <si>
    <t>S/N</t>
  </si>
  <si>
    <t>Description of Training/Workshop/  Conference</t>
  </si>
  <si>
    <t>Objective of Training/Workshop/Conference</t>
  </si>
  <si>
    <t>No. of Participants</t>
  </si>
  <si>
    <t>Duration</t>
  </si>
  <si>
    <t>Plan vs Actual</t>
  </si>
  <si>
    <t>Venue</t>
  </si>
  <si>
    <t>Tuition Fee</t>
  </si>
  <si>
    <t>Transport Fare</t>
  </si>
  <si>
    <t>Allowance</t>
  </si>
  <si>
    <t>Total Cost</t>
  </si>
  <si>
    <t>PROCUREMENT PLAN FOR NON - CONSULTING SERVICES.</t>
  </si>
  <si>
    <t>MINISTRY/ AGENCY: LAGOS MULTI-DOOR COURTHOUSE</t>
  </si>
  <si>
    <t>Contract Description</t>
  </si>
  <si>
    <t>BASIC DATA</t>
  </si>
  <si>
    <t>Pre-or Post Qualification</t>
  </si>
  <si>
    <t>Prior or Post review</t>
  </si>
  <si>
    <t>BIDDING PERIOD</t>
  </si>
  <si>
    <t>BID EVALUATION</t>
  </si>
  <si>
    <t>CONTRACT FINALIZATION</t>
  </si>
  <si>
    <t xml:space="preserve">  Package Number</t>
  </si>
  <si>
    <t xml:space="preserve"> Lot No.</t>
  </si>
  <si>
    <t>No of Unit</t>
  </si>
  <si>
    <t>Approval Threshold</t>
  </si>
  <si>
    <t>Procurement Method</t>
  </si>
  <si>
    <t>Plan           Vs        Actual</t>
  </si>
  <si>
    <t>Bid Prep &amp; Submission by MDA               (1-4wks)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</si>
  <si>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</si>
  <si>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</si>
  <si>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</si>
  <si>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</si>
  <si>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Minutes of Negotiation           (1 wk)</t>
  </si>
  <si>
    <t xml:space="preserve"> PPA issue "Cert. of Compliance Date                     (1-2 wks)/MDA Aprroval</t>
  </si>
  <si>
    <t>Mr. Governor's Approval    (1-4 wks)</t>
  </si>
  <si>
    <t>Register Mr. Governor's Approval with PPA              (48 Hours)</t>
  </si>
  <si>
    <t>Contract Amount in Naira</t>
  </si>
  <si>
    <t>Date Contract Signature        (4-6 wks)</t>
  </si>
  <si>
    <t>Mobilization Advance Payment            (2-4 wks)</t>
  </si>
  <si>
    <t>Complete Delivery/Install (2-8 wks)</t>
  </si>
  <si>
    <t>Inspection &amp; Final Acceptance</t>
  </si>
  <si>
    <t>MAINTENANCE OF OFFICE BUILDING</t>
  </si>
  <si>
    <t>NS</t>
  </si>
  <si>
    <t>Post</t>
  </si>
  <si>
    <t>NA</t>
  </si>
  <si>
    <t>REPAIRS OF MOTOR VEHICLES</t>
  </si>
  <si>
    <t>MAINTENANCE OF OFFICE EQUIPMENT &amp; GENERATOR</t>
  </si>
  <si>
    <t>PROCUREMENT PLAN FOR CONSULTING SERVICES</t>
  </si>
  <si>
    <t>PROJECT IDENTIFICATION</t>
  </si>
  <si>
    <t>Plan vs. Actual</t>
  </si>
  <si>
    <t>PREPARATION
(EOI &amp; TOR)</t>
  </si>
  <si>
    <t>SHORTLISTING</t>
  </si>
  <si>
    <t>REQUEST FOR PROPOSALS</t>
  </si>
  <si>
    <t>TECHNICAL (T) &amp; FINANCIAL (F) &amp; NEGOTIATION (N)</t>
  </si>
  <si>
    <t>APPROVAL</t>
  </si>
  <si>
    <t>CONTRACT IMPLEMENTATION</t>
  </si>
  <si>
    <t>Project Description</t>
  </si>
  <si>
    <t>Project Package</t>
  </si>
  <si>
    <t>Selectn Method</t>
  </si>
  <si>
    <t>Lump sum
or
Time-Based</t>
  </si>
  <si>
    <t>Estimated Amount
 in N '000</t>
  </si>
  <si>
    <t>Prior/ Post Review</t>
  </si>
  <si>
    <t>Prep &amp; Submission by MDA</t>
  </si>
  <si>
    <t xml:space="preserve">PPA No-Objection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</si>
  <si>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</si>
  <si>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</si>
  <si>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</si>
  <si>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</si>
  <si>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</si>
  <si>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</si>
  <si>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</si>
  <si>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 xml:space="preserve">Subm of
Eval Report to PPA
(T) (F)                     </t>
  </si>
  <si>
    <t xml:space="preserve">Negotiation Meeting </t>
  </si>
  <si>
    <t xml:space="preserve">PPA No-Objection                </t>
  </si>
  <si>
    <t xml:space="preserve">Mr. Governor's approval.         </t>
  </si>
  <si>
    <t>Register Approval with PPA</t>
  </si>
  <si>
    <t>Contract Amount in 
N '000</t>
  </si>
  <si>
    <t>Notification of Award</t>
  </si>
  <si>
    <t>Contract Award</t>
  </si>
  <si>
    <t xml:space="preserve">Mobilization/
Advance
Payment             </t>
  </si>
  <si>
    <t>Draft
Report</t>
  </si>
  <si>
    <t>Final
Report</t>
  </si>
  <si>
    <t>Final
Cost</t>
  </si>
  <si>
    <t>1-4 wks</t>
  </si>
  <si>
    <t>1-2 wks</t>
  </si>
  <si>
    <t>1wk</t>
  </si>
  <si>
    <t>2-4 weeks</t>
  </si>
  <si>
    <t>3-6 wks</t>
  </si>
  <si>
    <t>48 Hrs</t>
  </si>
  <si>
    <t>1 wk</t>
  </si>
  <si>
    <t>2wks</t>
  </si>
  <si>
    <t>2-4 wks</t>
  </si>
  <si>
    <t>LAGOS SETTLEMENT WEEK (SPECIAL PROGRAMS)</t>
  </si>
  <si>
    <t>Lumpsum</t>
  </si>
  <si>
    <t>Prior</t>
  </si>
  <si>
    <t>N/A</t>
  </si>
  <si>
    <t>MANAGEMENT INFORMATION SYSTEM</t>
  </si>
  <si>
    <t>LC</t>
  </si>
  <si>
    <t>PROCUREMENT PLAN FOR GOODS</t>
  </si>
  <si>
    <t>LAGOS MULTI-DOOR COURTHOUSE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</si>
  <si>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</si>
  <si>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</si>
  <si>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</si>
  <si>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</si>
  <si>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</si>
  <si>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</si>
  <si>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</si>
  <si>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</si>
  <si>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(=N=)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</si>
  <si>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</si>
  <si>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</si>
  <si>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</si>
  <si>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</si>
  <si>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</si>
  <si>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</si>
  <si>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</si>
  <si>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</si>
  <si>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</si>
  <si>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>Mr. Governor's Approval</t>
  </si>
  <si>
    <t>Register Mr. Governor's approval with PPA</t>
  </si>
  <si>
    <t xml:space="preserve">Contract Amount                         </t>
  </si>
  <si>
    <t xml:space="preserve">Contract Award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</si>
  <si>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</si>
  <si>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</si>
  <si>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</si>
  <si>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</si>
  <si>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</si>
  <si>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</si>
  <si>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</si>
  <si>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</si>
  <si>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(1-4 wks)</t>
  </si>
  <si>
    <t>(48 Hours)</t>
  </si>
  <si>
    <t>(1 wk)</t>
  </si>
  <si>
    <t>(1-2 wks)</t>
  </si>
  <si>
    <t>(2-4wks)</t>
  </si>
  <si>
    <t>PROCUREMENT OF OFFICE EQUIPMENT</t>
  </si>
  <si>
    <t>&lt; 50million</t>
  </si>
  <si>
    <t>PROCUREMENT OF STATIONERIES</t>
  </si>
  <si>
    <t>PRINTING</t>
  </si>
  <si>
    <t>PROCUREMENT OF OFFICE FURNITURE</t>
  </si>
  <si>
    <t>FUELING OF MOTOR VEHICLES</t>
  </si>
  <si>
    <t>BUDGET YEAR:  YEAR 2022</t>
  </si>
  <si>
    <t xml:space="preserve">BUDGET YEAR: YEAR 2022 </t>
  </si>
  <si>
    <t>YEAR 2022</t>
  </si>
  <si>
    <t>DECEMBER</t>
  </si>
  <si>
    <t>LMDC/G/NS/001/2022</t>
  </si>
  <si>
    <t>PROCUREMENT OF OFFICIAL CARS</t>
  </si>
  <si>
    <t>LMDC/G/NS/002/2022</t>
  </si>
  <si>
    <t>LMDC/G/NS/003/2022</t>
  </si>
  <si>
    <t>LMDC/G/NS/004/2022</t>
  </si>
  <si>
    <t>LMDC/G/NS/005/2022</t>
  </si>
  <si>
    <t>PROFESSIONAL FEES(EXTERNAL AUDITOR)</t>
  </si>
  <si>
    <t xml:space="preserve">PROFESSIONAL FEE TO OTHER CONSULTANTS(MEDIATORS FEES) </t>
  </si>
  <si>
    <t>25,000,000.00</t>
  </si>
  <si>
    <t>ADR EXPENSES(WORKSHOP &amp; TRAINING EXPENSES)</t>
  </si>
  <si>
    <t>RENT</t>
  </si>
  <si>
    <t>HAZARD ALLOWANCE</t>
  </si>
  <si>
    <t>CELEBRATION &amp; CEREMONIES</t>
  </si>
  <si>
    <t>RETREAT</t>
  </si>
  <si>
    <t>13-Sep,2021</t>
  </si>
  <si>
    <t>20-Sep,2021</t>
  </si>
  <si>
    <t>4-Oct,2021</t>
  </si>
  <si>
    <t>18-Oct,2021</t>
  </si>
  <si>
    <t>25-Oct, 2021</t>
  </si>
  <si>
    <t>01-Oct,2021</t>
  </si>
  <si>
    <t>22-Nov, 2021</t>
  </si>
  <si>
    <t>29-Nov,2021</t>
  </si>
  <si>
    <t>13-Dec.2021</t>
  </si>
  <si>
    <t>20-Dec,2021</t>
  </si>
  <si>
    <t>27-Dec,2021</t>
  </si>
  <si>
    <t>26-Jan.2022</t>
  </si>
  <si>
    <t>9-Feb, 2022</t>
  </si>
  <si>
    <t>RENOVATION OF OFFICE BUILDING</t>
  </si>
  <si>
    <t>10,500,00.00</t>
  </si>
  <si>
    <t>&lt;10 million</t>
  </si>
  <si>
    <t>LMDC/G/NS/006/2022</t>
  </si>
  <si>
    <t>PROCUREMENT OF LAW BOOKS</t>
  </si>
  <si>
    <t xml:space="preserve">PUBLICITY &amp; PRESS COVERAGE      </t>
  </si>
  <si>
    <t>Contract Budget</t>
  </si>
  <si>
    <t>NBA ANNUAL CONFERENCE</t>
  </si>
  <si>
    <t>LMDC/S-WTC/001/22</t>
  </si>
  <si>
    <t>ASSOCIATION OF NATIONAL ACCOUNTANTS OF NIGERIA CONFERENCE</t>
  </si>
  <si>
    <t>LMDC/S-WTC/002/22</t>
  </si>
  <si>
    <t>LMDC/S-WTC/003/22</t>
  </si>
  <si>
    <t>LMDC/S-WTC/004/22</t>
  </si>
  <si>
    <t>LMDC/NP/NM/001/22</t>
  </si>
  <si>
    <t>LMDC/NP/NM/002/22</t>
  </si>
  <si>
    <t>LMDC/NP/NM/003/22</t>
  </si>
  <si>
    <t>LMDC/NP/NM/004/22</t>
  </si>
  <si>
    <t>LMDC/NP/NM/005/22</t>
  </si>
  <si>
    <t>LMDC/NP/NM/006/22</t>
  </si>
  <si>
    <t>LMDC/NP/NM/007/22</t>
  </si>
  <si>
    <t>LMDC/NP/NM/008/22</t>
  </si>
  <si>
    <t>LMDC/NP/NM/009/22</t>
  </si>
  <si>
    <t>LMDC/NP/NM/010/22</t>
  </si>
  <si>
    <t>LMDC/NP/NM/011/22</t>
  </si>
  <si>
    <t>LMDC/NP/NM/012/22</t>
  </si>
  <si>
    <t>LMDC/NP/NM/013/22</t>
  </si>
  <si>
    <t>LMDC/S-NC/NS/001/22</t>
  </si>
  <si>
    <t>LMDC/S-NC/NS/002/22</t>
  </si>
  <si>
    <t>LMDC/S-NCS/NS/003/22</t>
  </si>
  <si>
    <t>LMDC/S-NC/IC/004/22</t>
  </si>
  <si>
    <t>LMDC/S-NC/IC/005/22</t>
  </si>
  <si>
    <t>LMDC/S-NC/IC/006/22</t>
  </si>
  <si>
    <t>LMDC/S-C/IC/001/22</t>
  </si>
  <si>
    <t>IC</t>
  </si>
  <si>
    <t>LMDC/S-C/LC/002/22</t>
  </si>
  <si>
    <t>CAPACITY BUILDING FOR STAFF</t>
  </si>
  <si>
    <t>BUILDING EMOTINAL INTELLIGENCE FOR LEADERS</t>
  </si>
  <si>
    <t>ESSENTIAL SKILLS OF COMMUNICATING</t>
  </si>
  <si>
    <t>5A</t>
  </si>
  <si>
    <t>5B</t>
  </si>
  <si>
    <t>5C</t>
  </si>
  <si>
    <t>5D</t>
  </si>
  <si>
    <t>THE STORES FUNCTION AND ITS INTERRELATIONSHIPS WITH OTHER FUNCTIONAL DEPARTMENTS</t>
  </si>
  <si>
    <t>5E</t>
  </si>
  <si>
    <t>LMDC/S-WTC/005A/22</t>
  </si>
  <si>
    <t>LMDC/S-WTC/005B/22</t>
  </si>
  <si>
    <t>LMDC/S-WTC/005C/22</t>
  </si>
  <si>
    <t>LMDC/S-WTC/005D/22</t>
  </si>
  <si>
    <t>CERTERED INSTITUTE OF PURCHASING &amp; SUPPLY MANAGEMENT OF NIGERIA CONFERENCE</t>
  </si>
  <si>
    <t>COWLSO CONFERENCE 2022, LAGOS</t>
  </si>
  <si>
    <t>LMDC/S-WTC/005/22:</t>
  </si>
  <si>
    <t>RETRO JUSTICE TRAINING</t>
  </si>
  <si>
    <t>LMDC/S-WTC/005F/22</t>
  </si>
  <si>
    <t>LMDC/S-WTC/005E/22</t>
  </si>
  <si>
    <t>5F</t>
  </si>
  <si>
    <t>6-Dec,2021</t>
  </si>
  <si>
    <t>10-Jan,202</t>
  </si>
  <si>
    <t>12-Jan,2022</t>
  </si>
  <si>
    <t>MEDIATION SKILLS TRAINING(MST)</t>
  </si>
  <si>
    <t>MEDIATION ADVOCACY SKILLS TRAINING(MAST)</t>
  </si>
  <si>
    <t>WORKSHOPS AND TRAININGS:</t>
  </si>
  <si>
    <t>&lt;10million</t>
  </si>
  <si>
    <t>&lt; 10million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</si>
</sst>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d\-mmm\-yyyy;@"/>
    <numFmt numFmtId="165" formatCode="_(* #,##0.0_);_(* \(#,##0.0\);_(* &quot;-&quot;??_);_(@_)"/>
    <numFmt numFmtId="166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 Light"/>
      <family val="1"/>
      <scheme val="major"/>
    </font>
    <font>
      <sz val="14"/>
      <color theme="1"/>
      <name val="Calibri Light"/>
      <family val="1"/>
      <scheme val="major"/>
    </font>
    <font>
      <b/>
      <sz val="14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sz val="14"/>
      <name val="Calibri Light"/>
      <family val="1"/>
      <scheme val="major"/>
    </font>
    <font>
      <sz val="14"/>
      <name val="Times New Roman"/>
      <family val="1"/>
    </font>
    <font>
      <b/>
      <sz val="12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u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 Light"/>
      <family val="1"/>
      <scheme val="major"/>
    </font>
    <font>
      <sz val="20"/>
      <color theme="1"/>
      <name val="Calibri Light"/>
      <family val="1"/>
      <scheme val="major"/>
    </font>
    <font>
      <b/>
      <sz val="20"/>
      <color theme="1"/>
      <name val="Calibri"/>
      <family val="2"/>
      <scheme val="minor"/>
    </font>
    <font>
      <sz val="20"/>
      <name val="Times New Roman"/>
      <family val="1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0" borderId="1" xfId="0" applyFont="1" applyBorder="1"/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0" applyNumberFormat="1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 applyProtection="1">
      <alignment horizontal="left" vertical="center" wrapText="1"/>
      <protection locked="0"/>
    </xf>
    <xf numFmtId="4" fontId="8" fillId="2" borderId="1" xfId="0" applyNumberFormat="1" applyFont="1" applyFill="1" applyBorder="1" applyAlignment="1" applyProtection="1">
      <alignment horizontal="left" vertical="top" wrapText="1"/>
      <protection locked="0"/>
    </xf>
    <xf numFmtId="4" fontId="8" fillId="2" borderId="1" xfId="0" applyNumberFormat="1" applyFont="1" applyFill="1" applyBorder="1" applyAlignment="1" applyProtection="1">
      <alignment wrapText="1"/>
      <protection locked="0"/>
    </xf>
    <xf numFmtId="4" fontId="8" fillId="2" borderId="1" xfId="0" applyNumberFormat="1" applyFont="1" applyFill="1" applyBorder="1" applyAlignment="1" applyProtection="1">
      <alignment horizontal="left" wrapText="1"/>
      <protection locked="0"/>
    </xf>
    <xf numFmtId="4" fontId="3" fillId="2" borderId="2" xfId="0" applyNumberFormat="1" applyFont="1" applyFill="1" applyBorder="1" applyAlignment="1" applyProtection="1">
      <alignment horizontal="left" vertical="top" wrapText="1"/>
      <protection locked="0"/>
    </xf>
    <xf numFmtId="4" fontId="3" fillId="2" borderId="3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/>
    <xf numFmtId="49" fontId="9" fillId="0" borderId="0" xfId="0" applyNumberFormat="1" applyFont="1"/>
    <xf numFmtId="4" fontId="9" fillId="0" borderId="0" xfId="0" applyNumberFormat="1" applyFont="1"/>
    <xf numFmtId="0" fontId="11" fillId="0" borderId="0" xfId="0" applyFont="1" applyBorder="1"/>
    <xf numFmtId="3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" fontId="10" fillId="0" borderId="1" xfId="0" applyNumberFormat="1" applyFont="1" applyBorder="1"/>
    <xf numFmtId="4" fontId="9" fillId="0" borderId="0" xfId="0" applyNumberFormat="1" applyFont="1" applyAlignment="1">
      <alignment wrapText="1"/>
    </xf>
    <xf numFmtId="1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wrapText="1"/>
    </xf>
    <xf numFmtId="0" fontId="14" fillId="0" borderId="0" xfId="0" applyFont="1"/>
    <xf numFmtId="0" fontId="5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protection locked="0"/>
    </xf>
    <xf numFmtId="4" fontId="6" fillId="0" borderId="1" xfId="0" applyNumberFormat="1" applyFont="1" applyFill="1" applyBorder="1" applyAlignment="1" applyProtection="1">
      <protection locked="0"/>
    </xf>
    <xf numFmtId="4" fontId="6" fillId="0" borderId="3" xfId="0" applyNumberFormat="1" applyFont="1" applyFill="1" applyBorder="1" applyAlignment="1" applyProtection="1"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49" fontId="3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43" fontId="4" fillId="0" borderId="1" xfId="0" applyNumberFormat="1" applyFont="1" applyBorder="1" applyAlignment="1">
      <alignment horizontal="center"/>
    </xf>
    <xf numFmtId="43" fontId="15" fillId="0" borderId="1" xfId="0" applyNumberFormat="1" applyFont="1" applyBorder="1"/>
    <xf numFmtId="43" fontId="2" fillId="0" borderId="1" xfId="0" applyNumberFormat="1" applyFont="1" applyBorder="1" applyAlignment="1">
      <alignment vertical="top"/>
    </xf>
    <xf numFmtId="43" fontId="5" fillId="2" borderId="1" xfId="0" applyNumberFormat="1" applyFont="1" applyFill="1" applyBorder="1" applyAlignment="1">
      <alignment vertical="center" wrapText="1"/>
    </xf>
    <xf numFmtId="43" fontId="7" fillId="0" borderId="1" xfId="0" applyNumberFormat="1" applyFont="1" applyBorder="1"/>
    <xf numFmtId="43" fontId="0" fillId="0" borderId="1" xfId="0" applyNumberFormat="1" applyBorder="1"/>
    <xf numFmtId="43" fontId="2" fillId="2" borderId="1" xfId="0" applyNumberFormat="1" applyFont="1" applyFill="1" applyBorder="1"/>
    <xf numFmtId="43" fontId="2" fillId="2" borderId="1" xfId="0" applyNumberFormat="1" applyFont="1" applyFill="1" applyBorder="1" applyAlignment="1">
      <alignment vertical="top"/>
    </xf>
    <xf numFmtId="43" fontId="2" fillId="0" borderId="1" xfId="0" applyNumberFormat="1" applyFont="1" applyBorder="1"/>
    <xf numFmtId="43" fontId="1" fillId="0" borderId="1" xfId="0" applyNumberFormat="1" applyFont="1" applyBorder="1"/>
    <xf numFmtId="43" fontId="5" fillId="0" borderId="2" xfId="0" applyNumberFormat="1" applyFont="1" applyBorder="1" applyAlignment="1"/>
    <xf numFmtId="43" fontId="5" fillId="0" borderId="3" xfId="0" applyNumberFormat="1" applyFont="1" applyBorder="1" applyAlignment="1"/>
    <xf numFmtId="43" fontId="6" fillId="2" borderId="1" xfId="0" applyNumberFormat="1" applyFont="1" applyFill="1" applyBorder="1" applyAlignment="1" applyProtection="1">
      <alignment vertical="center"/>
      <protection locked="0"/>
    </xf>
    <xf numFmtId="43" fontId="1" fillId="0" borderId="2" xfId="0" applyNumberFormat="1" applyFont="1" applyBorder="1" applyAlignment="1"/>
    <xf numFmtId="43" fontId="1" fillId="0" borderId="3" xfId="0" applyNumberFormat="1" applyFont="1" applyBorder="1" applyAlignment="1"/>
    <xf numFmtId="165" fontId="5" fillId="2" borderId="1" xfId="0" applyNumberFormat="1" applyFont="1" applyFill="1" applyBorder="1" applyAlignment="1">
      <alignment vertical="center" wrapText="1"/>
    </xf>
    <xf numFmtId="166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/>
    </xf>
    <xf numFmtId="15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49" fontId="9" fillId="0" borderId="0" xfId="0" applyNumberFormat="1" applyFont="1" applyBorder="1"/>
    <xf numFmtId="0" fontId="18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0" xfId="0" applyFill="1"/>
    <xf numFmtId="4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protection locked="0"/>
    </xf>
    <xf numFmtId="4" fontId="9" fillId="0" borderId="1" xfId="0" applyNumberFormat="1" applyFont="1" applyFill="1" applyBorder="1" applyAlignment="1" applyProtection="1">
      <alignment horizontal="right"/>
      <protection locked="0"/>
    </xf>
    <xf numFmtId="49" fontId="9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4" fontId="9" fillId="0" borderId="1" xfId="0" applyNumberFormat="1" applyFont="1" applyFill="1" applyBorder="1" applyAlignment="1" applyProtection="1">
      <protection locked="0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 applyProtection="1">
      <alignment vertical="center" wrapText="1"/>
      <protection locked="0"/>
    </xf>
    <xf numFmtId="43" fontId="7" fillId="2" borderId="1" xfId="0" applyNumberFormat="1" applyFont="1" applyFill="1" applyBorder="1" applyAlignment="1" applyProtection="1">
      <alignment vertical="center" wrapText="1"/>
      <protection locked="0"/>
    </xf>
    <xf numFmtId="3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5" xfId="0" applyNumberFormat="1" applyFont="1" applyFill="1" applyBorder="1" applyAlignment="1" applyProtection="1">
      <alignment horizontal="center" vertical="top" wrapText="1"/>
      <protection locked="0"/>
    </xf>
    <xf numFmtId="4" fontId="8" fillId="2" borderId="25" xfId="0" applyNumberFormat="1" applyFont="1" applyFill="1" applyBorder="1" applyAlignment="1" applyProtection="1">
      <alignment horizontal="center" vertical="top" wrapText="1"/>
      <protection locked="0"/>
    </xf>
    <xf numFmtId="1" fontId="8" fillId="2" borderId="25" xfId="0" applyNumberFormat="1" applyFont="1" applyFill="1" applyBorder="1" applyAlignment="1" applyProtection="1">
      <alignment horizontal="center" vertical="top"/>
      <protection locked="0"/>
    </xf>
    <xf numFmtId="4" fontId="8" fillId="2" borderId="1" xfId="0" applyNumberFormat="1" applyFont="1" applyFill="1" applyBorder="1" applyAlignment="1" applyProtection="1">
      <alignment horizontal="right" vertical="top" wrapText="1"/>
      <protection locked="0"/>
    </xf>
    <xf numFmtId="4" fontId="8" fillId="2" borderId="1" xfId="0" applyNumberFormat="1" applyFont="1" applyFill="1" applyBorder="1" applyAlignment="1" applyProtection="1">
      <alignment horizontal="right" wrapText="1"/>
      <protection locked="0"/>
    </xf>
    <xf numFmtId="4" fontId="3" fillId="2" borderId="1" xfId="0" applyNumberFormat="1" applyFont="1" applyFill="1" applyBorder="1" applyAlignment="1" applyProtection="1">
      <alignment horizontal="right" wrapText="1"/>
      <protection locked="0"/>
    </xf>
    <xf numFmtId="0" fontId="19" fillId="0" borderId="0" xfId="0" applyFont="1"/>
    <xf numFmtId="0" fontId="19" fillId="0" borderId="0" xfId="0" applyFont="1" applyBorder="1"/>
    <xf numFmtId="0" fontId="20" fillId="0" borderId="0" xfId="0" applyFont="1" applyBorder="1"/>
    <xf numFmtId="0" fontId="19" fillId="0" borderId="0" xfId="0" applyFont="1" applyBorder="1" applyAlignment="1">
      <alignment horizontal="left"/>
    </xf>
    <xf numFmtId="49" fontId="22" fillId="0" borderId="0" xfId="0" applyNumberFormat="1" applyFont="1"/>
    <xf numFmtId="0" fontId="21" fillId="0" borderId="0" xfId="0" applyFont="1" applyAlignment="1"/>
    <xf numFmtId="4" fontId="21" fillId="0" borderId="0" xfId="0" applyNumberFormat="1" applyFont="1"/>
    <xf numFmtId="0" fontId="21" fillId="0" borderId="0" xfId="0" applyFont="1"/>
    <xf numFmtId="0" fontId="23" fillId="0" borderId="0" xfId="0" applyFont="1" applyBorder="1" applyAlignment="1">
      <alignment horizontal="left"/>
    </xf>
    <xf numFmtId="4" fontId="23" fillId="0" borderId="0" xfId="0" applyNumberFormat="1" applyFont="1" applyBorder="1" applyAlignment="1">
      <alignment horizontal="left"/>
    </xf>
    <xf numFmtId="4" fontId="16" fillId="2" borderId="3" xfId="0" applyNumberFormat="1" applyFont="1" applyFill="1" applyBorder="1" applyAlignment="1" applyProtection="1">
      <alignment horizontal="left" vertical="top" wrapText="1"/>
      <protection locked="0"/>
    </xf>
    <xf numFmtId="4" fontId="8" fillId="2" borderId="3" xfId="0" applyNumberFormat="1" applyFont="1" applyFill="1" applyBorder="1" applyAlignment="1" applyProtection="1">
      <alignment vertical="top" wrapText="1"/>
      <protection locked="0"/>
    </xf>
    <xf numFmtId="1" fontId="8" fillId="2" borderId="3" xfId="0" applyNumberFormat="1" applyFont="1" applyFill="1" applyBorder="1" applyAlignment="1" applyProtection="1">
      <alignment vertical="top" wrapText="1"/>
      <protection locked="0"/>
    </xf>
    <xf numFmtId="3" fontId="8" fillId="2" borderId="25" xfId="0" applyNumberFormat="1" applyFont="1" applyFill="1" applyBorder="1" applyAlignment="1">
      <alignment horizontal="center" vertical="center" wrapText="1"/>
    </xf>
    <xf numFmtId="4" fontId="8" fillId="2" borderId="25" xfId="0" applyNumberFormat="1" applyFont="1" applyFill="1" applyBorder="1" applyAlignment="1" applyProtection="1">
      <alignment horizontal="left" vertical="top" wrapText="1"/>
      <protection locked="0"/>
    </xf>
    <xf numFmtId="1" fontId="8" fillId="2" borderId="25" xfId="0" applyNumberFormat="1" applyFont="1" applyFill="1" applyBorder="1" applyAlignment="1" applyProtection="1">
      <alignment horizontal="center" wrapText="1"/>
      <protection locked="0"/>
    </xf>
    <xf numFmtId="4" fontId="8" fillId="2" borderId="25" xfId="0" applyNumberFormat="1" applyFont="1" applyFill="1" applyBorder="1" applyAlignment="1" applyProtection="1">
      <alignment horizontal="center" wrapText="1"/>
      <protection locked="0"/>
    </xf>
    <xf numFmtId="4" fontId="8" fillId="2" borderId="1" xfId="0" applyNumberFormat="1" applyFont="1" applyFill="1" applyBorder="1" applyAlignment="1" applyProtection="1">
      <alignment vertical="top" wrapText="1"/>
      <protection locked="0"/>
    </xf>
    <xf numFmtId="1" fontId="8" fillId="2" borderId="1" xfId="0" applyNumberFormat="1" applyFont="1" applyFill="1" applyBorder="1" applyAlignment="1" applyProtection="1">
      <alignment vertical="top" wrapText="1"/>
      <protection locked="0"/>
    </xf>
    <xf numFmtId="4" fontId="8" fillId="2" borderId="2" xfId="0" applyNumberFormat="1" applyFont="1" applyFill="1" applyBorder="1" applyAlignment="1" applyProtection="1">
      <alignment horizontal="left" vertical="center" wrapText="1"/>
      <protection locked="0"/>
    </xf>
    <xf numFmtId="4" fontId="8" fillId="2" borderId="2" xfId="0" applyNumberFormat="1" applyFont="1" applyFill="1" applyBorder="1" applyAlignment="1" applyProtection="1">
      <alignment wrapText="1"/>
      <protection locked="0"/>
    </xf>
    <xf numFmtId="4" fontId="8" fillId="2" borderId="2" xfId="0" applyNumberFormat="1" applyFont="1" applyFill="1" applyBorder="1" applyAlignment="1" applyProtection="1">
      <alignment horizontal="right" wrapText="1"/>
      <protection locked="0"/>
    </xf>
    <xf numFmtId="4" fontId="8" fillId="2" borderId="3" xfId="0" applyNumberFormat="1" applyFont="1" applyFill="1" applyBorder="1" applyAlignment="1" applyProtection="1">
      <alignment horizontal="left" vertical="center" wrapText="1"/>
      <protection locked="0"/>
    </xf>
    <xf numFmtId="4" fontId="8" fillId="2" borderId="3" xfId="0" applyNumberFormat="1" applyFont="1" applyFill="1" applyBorder="1" applyAlignment="1" applyProtection="1">
      <alignment wrapText="1"/>
      <protection locked="0"/>
    </xf>
    <xf numFmtId="4" fontId="8" fillId="2" borderId="3" xfId="0" applyNumberFormat="1" applyFont="1" applyFill="1" applyBorder="1" applyAlignment="1" applyProtection="1">
      <alignment horizontal="right" wrapText="1"/>
      <protection locked="0"/>
    </xf>
    <xf numFmtId="4" fontId="16" fillId="2" borderId="25" xfId="0" applyNumberFormat="1" applyFont="1" applyFill="1" applyBorder="1" applyAlignment="1" applyProtection="1">
      <alignment vertical="top" wrapText="1"/>
      <protection locked="0"/>
    </xf>
    <xf numFmtId="4" fontId="16" fillId="2" borderId="3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3" fontId="1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3" fontId="5" fillId="2" borderId="1" xfId="0" applyNumberFormat="1" applyFont="1" applyFill="1" applyBorder="1" applyAlignment="1" applyProtection="1">
      <alignment vertical="center" wrapText="1"/>
      <protection locked="0"/>
    </xf>
    <xf numFmtId="43" fontId="1" fillId="0" borderId="1" xfId="0" applyNumberFormat="1" applyFont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3" fontId="1" fillId="2" borderId="2" xfId="0" applyNumberFormat="1" applyFont="1" applyFill="1" applyBorder="1" applyAlignment="1">
      <alignment vertical="center" wrapText="1"/>
    </xf>
    <xf numFmtId="43" fontId="1" fillId="2" borderId="3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1" fillId="0" borderId="2" xfId="0" applyNumberFormat="1" applyFont="1" applyBorder="1" applyAlignment="1"/>
    <xf numFmtId="43" fontId="1" fillId="0" borderId="3" xfId="0" applyNumberFormat="1" applyFont="1" applyBorder="1" applyAlignment="1"/>
    <xf numFmtId="43" fontId="1" fillId="0" borderId="1" xfId="0" applyNumberFormat="1" applyFont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/>
    </xf>
    <xf numFmtId="43" fontId="6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1" xfId="0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43" fontId="5" fillId="2" borderId="1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 applyProtection="1">
      <alignment vertical="top" wrapText="1"/>
      <protection locked="0"/>
    </xf>
    <xf numFmtId="4" fontId="16" fillId="2" borderId="1" xfId="0" applyNumberFormat="1" applyFont="1" applyFill="1" applyBorder="1" applyAlignment="1" applyProtection="1">
      <alignment vertical="top" wrapText="1"/>
      <protection locked="0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left" vertical="top" wrapText="1"/>
      <protection locked="0"/>
    </xf>
    <xf numFmtId="4" fontId="8" fillId="2" borderId="1" xfId="0" applyNumberFormat="1" applyFont="1" applyFill="1" applyBorder="1" applyAlignment="1" applyProtection="1">
      <alignment horizontal="left" vertical="top" wrapText="1"/>
      <protection locked="0"/>
    </xf>
    <xf numFmtId="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" xfId="0" applyNumberFormat="1" applyFont="1" applyFill="1" applyBorder="1" applyAlignment="1" applyProtection="1">
      <alignment horizontal="center" wrapText="1"/>
      <protection locked="0"/>
    </xf>
    <xf numFmtId="4" fontId="8" fillId="2" borderId="3" xfId="0" applyNumberFormat="1" applyFont="1" applyFill="1" applyBorder="1" applyAlignment="1" applyProtection="1">
      <alignment horizontal="center" wrapText="1"/>
      <protection locked="0"/>
    </xf>
    <xf numFmtId="4" fontId="16" fillId="2" borderId="2" xfId="0" applyNumberFormat="1" applyFont="1" applyFill="1" applyBorder="1" applyAlignment="1" applyProtection="1">
      <alignment vertical="top" wrapText="1"/>
      <protection locked="0"/>
    </xf>
    <xf numFmtId="1" fontId="8" fillId="2" borderId="2" xfId="0" applyNumberFormat="1" applyFont="1" applyFill="1" applyBorder="1" applyAlignment="1" applyProtection="1">
      <alignment horizontal="center" wrapText="1"/>
      <protection locked="0"/>
    </xf>
    <xf numFmtId="1" fontId="8" fillId="2" borderId="3" xfId="0" applyNumberFormat="1" applyFont="1" applyFill="1" applyBorder="1" applyAlignment="1" applyProtection="1">
      <alignment horizontal="center" wrapText="1"/>
      <protection locked="0"/>
    </xf>
    <xf numFmtId="4" fontId="8" fillId="2" borderId="2" xfId="0" applyNumberFormat="1" applyFont="1" applyFill="1" applyBorder="1" applyAlignment="1" applyProtection="1">
      <alignment horizontal="left" vertical="top" wrapText="1"/>
      <protection locked="0"/>
    </xf>
    <xf numFmtId="4" fontId="8" fillId="2" borderId="3" xfId="0" applyNumberFormat="1" applyFont="1" applyFill="1" applyBorder="1" applyAlignment="1" applyProtection="1">
      <alignment horizontal="left" vertical="top" wrapText="1"/>
      <protection locked="0"/>
    </xf>
    <xf numFmtId="4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" xfId="0" applyNumberFormat="1" applyFont="1" applyFill="1" applyBorder="1" applyAlignment="1" applyProtection="1">
      <alignment horizontal="center" vertical="top" wrapText="1"/>
      <protection locked="0"/>
    </xf>
    <xf numFmtId="4" fontId="13" fillId="0" borderId="0" xfId="0" applyNumberFormat="1" applyFont="1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" fontId="8" fillId="2" borderId="2" xfId="0" applyNumberFormat="1" applyFont="1" applyFill="1" applyBorder="1" applyAlignment="1" applyProtection="1">
      <alignment horizontal="center" vertical="top" wrapText="1"/>
      <protection locked="0"/>
    </xf>
    <xf numFmtId="1" fontId="8" fillId="2" borderId="3" xfId="0" applyNumberFormat="1" applyFont="1" applyFill="1" applyBorder="1" applyAlignment="1" applyProtection="1">
      <alignment horizontal="center" vertical="top" wrapText="1"/>
      <protection locked="0"/>
    </xf>
    <xf numFmtId="4" fontId="8" fillId="2" borderId="2" xfId="0" applyNumberFormat="1" applyFont="1" applyFill="1" applyBorder="1" applyAlignment="1" applyProtection="1">
      <alignment horizontal="center" vertical="top" wrapText="1"/>
      <protection locked="0"/>
    </xf>
    <xf numFmtId="4" fontId="8" fillId="2" borderId="3" xfId="0" applyNumberFormat="1" applyFont="1" applyFill="1" applyBorder="1" applyAlignment="1" applyProtection="1">
      <alignment horizontal="center" vertical="top" wrapText="1"/>
      <protection locked="0"/>
    </xf>
    <xf numFmtId="1" fontId="8" fillId="2" borderId="1" xfId="0" applyNumberFormat="1" applyFont="1" applyFill="1" applyBorder="1" applyAlignment="1" applyProtection="1">
      <alignment horizontal="center" vertical="top" wrapText="1"/>
      <protection locked="0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" fillId="0" borderId="3" xfId="0" applyFont="1" applyBorder="1" applyAlignment="1"/>
    <xf numFmtId="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/>
      <protection locked="0"/>
    </xf>
    <xf numFmtId="49" fontId="6" fillId="0" borderId="3" xfId="0" applyNumberFormat="1" applyFont="1" applyFill="1" applyBorder="1" applyAlignment="1" applyProtection="1">
      <alignment horizontal="center"/>
      <protection locked="0"/>
    </xf>
    <xf numFmtId="4" fontId="6" fillId="0" borderId="2" xfId="0" applyNumberFormat="1" applyFont="1" applyFill="1" applyBorder="1" applyAlignment="1" applyProtection="1">
      <alignment horizontal="center"/>
      <protection locked="0"/>
    </xf>
    <xf numFmtId="4" fontId="6" fillId="0" borderId="3" xfId="0" applyNumberFormat="1" applyFont="1" applyFill="1" applyBorder="1" applyAlignment="1" applyProtection="1">
      <alignment horizontal="center"/>
      <protection locked="0"/>
    </xf>
    <xf numFmtId="0" fontId="5" fillId="2" borderId="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/>
    </xf>
    <xf numFmtId="0" fontId="21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4" fontId="17" fillId="0" borderId="2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164" fontId="10" fillId="0" borderId="26" xfId="0" applyNumberFormat="1" applyFont="1" applyFill="1" applyBorder="1" applyAlignment="1">
      <alignment horizontal="center" vertical="center"/>
    </xf>
    <xf numFmtId="164" fontId="10" fillId="0" borderId="28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4" fontId="10" fillId="0" borderId="25" xfId="0" applyNumberFormat="1" applyFont="1" applyFill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4" fontId="10" fillId="0" borderId="25" xfId="0" applyNumberFormat="1" applyFont="1" applyFill="1" applyBorder="1" applyAlignment="1">
      <alignment horizontal="center" vertical="center"/>
    </xf>
    <xf numFmtId="4" fontId="10" fillId="0" borderId="22" xfId="0" applyNumberFormat="1" applyFont="1" applyFill="1" applyBorder="1" applyAlignment="1">
      <alignment horizontal="center" vertical="center"/>
    </xf>
    <xf numFmtId="4" fontId="10" fillId="0" borderId="25" xfId="0" applyNumberFormat="1" applyFont="1" applyFill="1" applyBorder="1" applyAlignment="1">
      <alignment horizontal="center" vertical="center" wrapText="1"/>
    </xf>
    <xf numFmtId="4" fontId="10" fillId="0" borderId="22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3" fontId="10" fillId="0" borderId="25" xfId="0" applyNumberFormat="1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" sqref="C5"/>
    </sheetView>
  </sheetViews>
  <sheetFormatPr defaultRowHeight="18.75" x14ac:dyDescent="0.3"/>
  <cols>
    <col min="1" max="1" width="39.140625" style="56" customWidth="1"/>
    <col min="2" max="2" width="28.5703125" customWidth="1"/>
    <col min="3" max="3" width="21" style="66" customWidth="1"/>
    <col min="4" max="4" width="12.85546875" customWidth="1"/>
    <col min="5" max="5" width="19.7109375" bestFit="1" customWidth="1"/>
    <col min="6" max="6" width="21.140625" bestFit="1" customWidth="1"/>
    <col min="7" max="8" width="18.28515625" bestFit="1" customWidth="1"/>
    <col min="9" max="15" width="19.7109375" bestFit="1" customWidth="1"/>
    <col min="16" max="16" width="19.140625" customWidth="1"/>
    <col min="17" max="17" width="21" style="2" customWidth="1"/>
  </cols>
  <sheetData>
    <row r="1" spans="1:17" x14ac:dyDescent="0.3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7" x14ac:dyDescent="0.3">
      <c r="A2" s="176" t="s">
        <v>1</v>
      </c>
      <c r="B2" s="176"/>
      <c r="C2" s="63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x14ac:dyDescent="0.3">
      <c r="A3" s="177" t="s">
        <v>169</v>
      </c>
      <c r="B3" s="177"/>
      <c r="C3" s="6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x14ac:dyDescent="0.3">
      <c r="A4" s="54"/>
      <c r="B4" s="2"/>
      <c r="C4" s="6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7" ht="37.5" x14ac:dyDescent="0.3">
      <c r="A5" s="55" t="s">
        <v>2</v>
      </c>
      <c r="B5" s="4" t="s">
        <v>3</v>
      </c>
      <c r="C5" s="65" t="s">
        <v>4</v>
      </c>
      <c r="D5" s="4" t="s">
        <v>5</v>
      </c>
      <c r="E5" s="67" t="s">
        <v>6</v>
      </c>
      <c r="F5" s="67" t="s">
        <v>7</v>
      </c>
      <c r="G5" s="67" t="s">
        <v>8</v>
      </c>
      <c r="H5" s="67" t="s">
        <v>9</v>
      </c>
      <c r="I5" s="67" t="s">
        <v>10</v>
      </c>
      <c r="J5" s="67" t="s">
        <v>11</v>
      </c>
      <c r="K5" s="67" t="s">
        <v>12</v>
      </c>
      <c r="L5" s="67" t="s">
        <v>13</v>
      </c>
      <c r="M5" s="67" t="s">
        <v>14</v>
      </c>
      <c r="N5" s="67" t="s">
        <v>15</v>
      </c>
      <c r="O5" s="67" t="s">
        <v>16</v>
      </c>
      <c r="P5" s="68" t="s">
        <v>172</v>
      </c>
      <c r="Q5" s="68" t="s">
        <v>26</v>
      </c>
    </row>
    <row r="6" spans="1:17" x14ac:dyDescent="0.3">
      <c r="A6" s="170" t="s">
        <v>17</v>
      </c>
      <c r="B6" s="154" t="s">
        <v>213</v>
      </c>
      <c r="C6" s="178">
        <v>63284074</v>
      </c>
      <c r="D6" s="5" t="s">
        <v>18</v>
      </c>
      <c r="E6" s="69">
        <f>C6/12</f>
        <v>5273672.833333333</v>
      </c>
      <c r="F6" s="69">
        <f>C6/12</f>
        <v>5273672.833333333</v>
      </c>
      <c r="G6" s="69">
        <v>5273672.83</v>
      </c>
      <c r="H6" s="69">
        <v>5273672.83</v>
      </c>
      <c r="I6" s="69">
        <v>5273672.83</v>
      </c>
      <c r="J6" s="69">
        <v>5273672.83</v>
      </c>
      <c r="K6" s="69">
        <v>5273672.83</v>
      </c>
      <c r="L6" s="69">
        <v>5273672.83</v>
      </c>
      <c r="M6" s="69">
        <v>5273672.83</v>
      </c>
      <c r="N6" s="69">
        <v>5273672.83</v>
      </c>
      <c r="O6" s="69">
        <v>5273672.83</v>
      </c>
      <c r="P6" s="69">
        <v>5273672.83</v>
      </c>
      <c r="Q6" s="82">
        <f>SUM(E6:P6)</f>
        <v>63284073.966666654</v>
      </c>
    </row>
    <row r="7" spans="1:17" x14ac:dyDescent="0.3">
      <c r="A7" s="170"/>
      <c r="B7" s="154"/>
      <c r="C7" s="178"/>
      <c r="D7" s="5" t="s">
        <v>19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7" x14ac:dyDescent="0.3">
      <c r="A8" s="171" t="s">
        <v>20</v>
      </c>
      <c r="B8" s="154" t="s">
        <v>214</v>
      </c>
      <c r="C8" s="172">
        <v>1200000</v>
      </c>
      <c r="D8" s="5" t="s">
        <v>19</v>
      </c>
      <c r="E8" s="71">
        <f>C8/12</f>
        <v>100000</v>
      </c>
      <c r="F8" s="71">
        <v>100000</v>
      </c>
      <c r="G8" s="71">
        <v>100000</v>
      </c>
      <c r="H8" s="71">
        <v>100000</v>
      </c>
      <c r="I8" s="71">
        <v>100000</v>
      </c>
      <c r="J8" s="71">
        <v>100000</v>
      </c>
      <c r="K8" s="71">
        <v>100000</v>
      </c>
      <c r="L8" s="71">
        <v>100000</v>
      </c>
      <c r="M8" s="71">
        <v>100000</v>
      </c>
      <c r="N8" s="71">
        <v>100000</v>
      </c>
      <c r="O8" s="71">
        <v>100000</v>
      </c>
      <c r="P8" s="71">
        <v>100000</v>
      </c>
      <c r="Q8" s="79">
        <v>1200000</v>
      </c>
    </row>
    <row r="9" spans="1:17" x14ac:dyDescent="0.3">
      <c r="A9" s="171"/>
      <c r="B9" s="154"/>
      <c r="C9" s="172"/>
      <c r="D9" s="5" t="s">
        <v>19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9"/>
    </row>
    <row r="10" spans="1:17" x14ac:dyDescent="0.3">
      <c r="A10" s="173" t="s">
        <v>21</v>
      </c>
      <c r="B10" s="154" t="s">
        <v>215</v>
      </c>
      <c r="C10" s="157">
        <v>5000000</v>
      </c>
      <c r="D10" s="5" t="s">
        <v>18</v>
      </c>
      <c r="E10" s="71">
        <f>C10/12</f>
        <v>416666.66666666669</v>
      </c>
      <c r="F10" s="71">
        <v>416666.67</v>
      </c>
      <c r="G10" s="71">
        <v>416666.67</v>
      </c>
      <c r="H10" s="71">
        <v>416666.67</v>
      </c>
      <c r="I10" s="71">
        <v>416666.67</v>
      </c>
      <c r="J10" s="71">
        <v>416666.67</v>
      </c>
      <c r="K10" s="71">
        <v>416666.67</v>
      </c>
      <c r="L10" s="71">
        <v>416666.67</v>
      </c>
      <c r="M10" s="71">
        <v>416666.67</v>
      </c>
      <c r="N10" s="71">
        <v>416666.67</v>
      </c>
      <c r="O10" s="71">
        <v>416666.67</v>
      </c>
      <c r="P10" s="71">
        <v>416666.67</v>
      </c>
      <c r="Q10" s="77">
        <v>5000000</v>
      </c>
    </row>
    <row r="11" spans="1:17" x14ac:dyDescent="0.3">
      <c r="A11" s="174"/>
      <c r="B11" s="154"/>
      <c r="C11" s="157"/>
      <c r="D11" s="5" t="s">
        <v>19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2"/>
      <c r="Q11" s="78"/>
    </row>
    <row r="12" spans="1:17" x14ac:dyDescent="0.3">
      <c r="A12" s="156" t="s">
        <v>180</v>
      </c>
      <c r="B12" s="154" t="s">
        <v>216</v>
      </c>
      <c r="C12" s="157">
        <v>25000000</v>
      </c>
      <c r="D12" s="5" t="s">
        <v>18</v>
      </c>
      <c r="E12" s="118">
        <f>25000000/12</f>
        <v>2083333.3333333333</v>
      </c>
      <c r="F12" s="118">
        <f t="shared" ref="F12:P12" si="0">25000000/12</f>
        <v>2083333.3333333333</v>
      </c>
      <c r="G12" s="118">
        <f t="shared" si="0"/>
        <v>2083333.3333333333</v>
      </c>
      <c r="H12" s="118">
        <f t="shared" si="0"/>
        <v>2083333.3333333333</v>
      </c>
      <c r="I12" s="118">
        <f t="shared" si="0"/>
        <v>2083333.3333333333</v>
      </c>
      <c r="J12" s="118">
        <f t="shared" si="0"/>
        <v>2083333.3333333333</v>
      </c>
      <c r="K12" s="118">
        <f t="shared" si="0"/>
        <v>2083333.3333333333</v>
      </c>
      <c r="L12" s="118">
        <f t="shared" si="0"/>
        <v>2083333.3333333333</v>
      </c>
      <c r="M12" s="118">
        <f t="shared" si="0"/>
        <v>2083333.3333333333</v>
      </c>
      <c r="N12" s="118">
        <f t="shared" si="0"/>
        <v>2083333.3333333333</v>
      </c>
      <c r="O12" s="118">
        <f t="shared" si="0"/>
        <v>2083333.3333333333</v>
      </c>
      <c r="P12" s="118">
        <f t="shared" si="0"/>
        <v>2083333.3333333333</v>
      </c>
      <c r="Q12" s="76">
        <v>25000000</v>
      </c>
    </row>
    <row r="13" spans="1:17" x14ac:dyDescent="0.3">
      <c r="A13" s="156"/>
      <c r="B13" s="154"/>
      <c r="C13" s="157"/>
      <c r="D13" s="5" t="s">
        <v>19</v>
      </c>
      <c r="E13" s="117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2"/>
      <c r="Q13" s="76"/>
    </row>
    <row r="14" spans="1:17" x14ac:dyDescent="0.3">
      <c r="A14" s="153" t="s">
        <v>24</v>
      </c>
      <c r="B14" s="154" t="s">
        <v>217</v>
      </c>
      <c r="C14" s="155">
        <v>500000</v>
      </c>
      <c r="D14" s="5" t="s">
        <v>18</v>
      </c>
      <c r="E14" s="69">
        <f>500000/12</f>
        <v>41666.666666666664</v>
      </c>
      <c r="F14" s="69">
        <f t="shared" ref="F14:P14" si="1">500000/12</f>
        <v>41666.666666666664</v>
      </c>
      <c r="G14" s="69">
        <f t="shared" si="1"/>
        <v>41666.666666666664</v>
      </c>
      <c r="H14" s="69">
        <f t="shared" si="1"/>
        <v>41666.666666666664</v>
      </c>
      <c r="I14" s="69">
        <f t="shared" si="1"/>
        <v>41666.666666666664</v>
      </c>
      <c r="J14" s="69">
        <f t="shared" si="1"/>
        <v>41666.666666666664</v>
      </c>
      <c r="K14" s="69">
        <f t="shared" si="1"/>
        <v>41666.666666666664</v>
      </c>
      <c r="L14" s="69">
        <f t="shared" si="1"/>
        <v>41666.666666666664</v>
      </c>
      <c r="M14" s="69">
        <f t="shared" si="1"/>
        <v>41666.666666666664</v>
      </c>
      <c r="N14" s="69">
        <f t="shared" si="1"/>
        <v>41666.666666666664</v>
      </c>
      <c r="O14" s="69">
        <f t="shared" si="1"/>
        <v>41666.666666666664</v>
      </c>
      <c r="P14" s="69">
        <f t="shared" si="1"/>
        <v>41666.666666666664</v>
      </c>
      <c r="Q14" s="76">
        <v>500000</v>
      </c>
    </row>
    <row r="15" spans="1:17" x14ac:dyDescent="0.3">
      <c r="A15" s="153"/>
      <c r="B15" s="154"/>
      <c r="C15" s="155"/>
      <c r="D15" s="5" t="s">
        <v>19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72"/>
      <c r="Q15" s="76"/>
    </row>
    <row r="16" spans="1:17" ht="18.75" customHeight="1" x14ac:dyDescent="0.3">
      <c r="A16" s="159" t="s">
        <v>182</v>
      </c>
      <c r="B16" s="154" t="s">
        <v>218</v>
      </c>
      <c r="C16" s="161">
        <v>10000000</v>
      </c>
      <c r="D16" s="5" t="s">
        <v>18</v>
      </c>
      <c r="E16" s="73"/>
      <c r="F16" s="73"/>
      <c r="G16" s="73"/>
      <c r="H16" s="73">
        <v>2500000</v>
      </c>
      <c r="I16" s="73"/>
      <c r="J16" s="73"/>
      <c r="K16" s="73">
        <v>2500000</v>
      </c>
      <c r="L16" s="73"/>
      <c r="M16" s="73">
        <v>2500000</v>
      </c>
      <c r="N16" s="73"/>
      <c r="O16" s="73">
        <v>2500000</v>
      </c>
      <c r="P16" s="72"/>
      <c r="Q16" s="76">
        <v>10000000</v>
      </c>
    </row>
    <row r="17" spans="1:17" x14ac:dyDescent="0.3">
      <c r="A17" s="160"/>
      <c r="B17" s="154"/>
      <c r="C17" s="162"/>
      <c r="D17" s="5" t="s">
        <v>19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2"/>
      <c r="Q17" s="76"/>
    </row>
    <row r="18" spans="1:17" x14ac:dyDescent="0.3">
      <c r="A18" s="153" t="s">
        <v>205</v>
      </c>
      <c r="B18" s="154" t="s">
        <v>219</v>
      </c>
      <c r="C18" s="158">
        <v>1500000</v>
      </c>
      <c r="D18" s="5" t="s">
        <v>18</v>
      </c>
      <c r="E18" s="74">
        <f>1500000/12</f>
        <v>125000</v>
      </c>
      <c r="F18" s="74">
        <f t="shared" ref="F18:P18" si="2">1500000/12</f>
        <v>125000</v>
      </c>
      <c r="G18" s="74">
        <f t="shared" si="2"/>
        <v>125000</v>
      </c>
      <c r="H18" s="74">
        <f t="shared" si="2"/>
        <v>125000</v>
      </c>
      <c r="I18" s="74">
        <f t="shared" si="2"/>
        <v>125000</v>
      </c>
      <c r="J18" s="74">
        <f t="shared" si="2"/>
        <v>125000</v>
      </c>
      <c r="K18" s="74">
        <f t="shared" si="2"/>
        <v>125000</v>
      </c>
      <c r="L18" s="74">
        <f t="shared" si="2"/>
        <v>125000</v>
      </c>
      <c r="M18" s="74">
        <f t="shared" si="2"/>
        <v>125000</v>
      </c>
      <c r="N18" s="74">
        <f t="shared" si="2"/>
        <v>125000</v>
      </c>
      <c r="O18" s="74">
        <f t="shared" si="2"/>
        <v>125000</v>
      </c>
      <c r="P18" s="74">
        <f t="shared" si="2"/>
        <v>125000</v>
      </c>
      <c r="Q18" s="76">
        <v>1500000</v>
      </c>
    </row>
    <row r="19" spans="1:17" x14ac:dyDescent="0.3">
      <c r="A19" s="153"/>
      <c r="B19" s="154"/>
      <c r="C19" s="158"/>
      <c r="D19" s="5" t="s">
        <v>19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2"/>
      <c r="Q19" s="76"/>
    </row>
    <row r="20" spans="1:17" x14ac:dyDescent="0.3">
      <c r="A20" s="156" t="s">
        <v>179</v>
      </c>
      <c r="B20" s="154" t="s">
        <v>220</v>
      </c>
      <c r="C20" s="157">
        <v>1000000</v>
      </c>
      <c r="D20" s="5" t="s">
        <v>18</v>
      </c>
      <c r="E20" s="71"/>
      <c r="F20" s="71">
        <v>1000000</v>
      </c>
      <c r="G20" s="71" t="s">
        <v>22</v>
      </c>
      <c r="H20" s="71"/>
      <c r="I20" s="71"/>
      <c r="J20" s="71"/>
      <c r="K20" s="71"/>
      <c r="L20" s="71"/>
      <c r="M20" s="71"/>
      <c r="N20" s="71"/>
      <c r="O20" s="71"/>
      <c r="P20" s="72"/>
      <c r="Q20" s="77">
        <v>1000000</v>
      </c>
    </row>
    <row r="21" spans="1:17" x14ac:dyDescent="0.3">
      <c r="A21" s="156"/>
      <c r="B21" s="154"/>
      <c r="C21" s="157"/>
      <c r="D21" s="5" t="s">
        <v>19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2"/>
      <c r="Q21" s="78"/>
    </row>
    <row r="22" spans="1:17" x14ac:dyDescent="0.3">
      <c r="A22" s="170" t="s">
        <v>23</v>
      </c>
      <c r="B22" s="154" t="s">
        <v>221</v>
      </c>
      <c r="C22" s="157">
        <v>3500000</v>
      </c>
      <c r="D22" s="5" t="s">
        <v>18</v>
      </c>
      <c r="E22" s="71"/>
      <c r="F22" s="71">
        <v>875000</v>
      </c>
      <c r="G22" s="71"/>
      <c r="H22" s="71"/>
      <c r="I22" s="71"/>
      <c r="J22" s="71">
        <v>875000</v>
      </c>
      <c r="K22" s="71"/>
      <c r="L22" s="71"/>
      <c r="M22" s="71">
        <v>875000</v>
      </c>
      <c r="N22" s="71"/>
      <c r="O22" s="71"/>
      <c r="P22" s="71">
        <v>875000</v>
      </c>
      <c r="Q22" s="80">
        <v>3500000</v>
      </c>
    </row>
    <row r="23" spans="1:17" x14ac:dyDescent="0.3">
      <c r="A23" s="170"/>
      <c r="B23" s="154"/>
      <c r="C23" s="157"/>
      <c r="D23" s="5" t="s">
        <v>19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2"/>
      <c r="Q23" s="81"/>
    </row>
    <row r="24" spans="1:17" x14ac:dyDescent="0.3">
      <c r="A24" s="163" t="s">
        <v>25</v>
      </c>
      <c r="B24" s="154" t="s">
        <v>222</v>
      </c>
      <c r="C24" s="168">
        <v>800000</v>
      </c>
      <c r="D24" s="5" t="s">
        <v>18</v>
      </c>
      <c r="E24" s="75">
        <f>800000/12</f>
        <v>66666.666666666672</v>
      </c>
      <c r="F24" s="75">
        <f t="shared" ref="F24:P24" si="3">800000/12</f>
        <v>66666.666666666672</v>
      </c>
      <c r="G24" s="75">
        <f t="shared" si="3"/>
        <v>66666.666666666672</v>
      </c>
      <c r="H24" s="75">
        <f t="shared" si="3"/>
        <v>66666.666666666672</v>
      </c>
      <c r="I24" s="75">
        <f t="shared" si="3"/>
        <v>66666.666666666672</v>
      </c>
      <c r="J24" s="75">
        <f t="shared" si="3"/>
        <v>66666.666666666672</v>
      </c>
      <c r="K24" s="75">
        <f t="shared" si="3"/>
        <v>66666.666666666672</v>
      </c>
      <c r="L24" s="75">
        <f t="shared" si="3"/>
        <v>66666.666666666672</v>
      </c>
      <c r="M24" s="75">
        <f t="shared" si="3"/>
        <v>66666.666666666672</v>
      </c>
      <c r="N24" s="75">
        <f t="shared" si="3"/>
        <v>66666.666666666672</v>
      </c>
      <c r="O24" s="75">
        <f t="shared" si="3"/>
        <v>66666.666666666672</v>
      </c>
      <c r="P24" s="75">
        <f t="shared" si="3"/>
        <v>66666.666666666672</v>
      </c>
      <c r="Q24" s="76">
        <v>800000</v>
      </c>
    </row>
    <row r="25" spans="1:17" x14ac:dyDescent="0.3">
      <c r="A25" s="163"/>
      <c r="B25" s="154"/>
      <c r="C25" s="168"/>
      <c r="D25" s="5" t="s">
        <v>19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2"/>
      <c r="Q25" s="76"/>
    </row>
    <row r="26" spans="1:17" x14ac:dyDescent="0.3">
      <c r="A26" s="169" t="s">
        <v>183</v>
      </c>
      <c r="B26" s="154" t="s">
        <v>223</v>
      </c>
      <c r="C26" s="155">
        <v>6800000</v>
      </c>
      <c r="D26" s="5" t="s">
        <v>18</v>
      </c>
      <c r="E26" s="73"/>
      <c r="F26" s="73"/>
      <c r="G26" s="73"/>
      <c r="H26" s="73">
        <v>6800000</v>
      </c>
      <c r="I26" s="73"/>
      <c r="J26" s="73"/>
      <c r="K26" s="73"/>
      <c r="L26" s="73"/>
      <c r="M26" s="73"/>
      <c r="N26" s="73"/>
      <c r="O26" s="73"/>
      <c r="P26" s="72"/>
      <c r="Q26" s="76">
        <v>6800000</v>
      </c>
    </row>
    <row r="27" spans="1:17" x14ac:dyDescent="0.3">
      <c r="A27" s="169"/>
      <c r="B27" s="154"/>
      <c r="C27" s="155"/>
      <c r="D27" s="5" t="s">
        <v>19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2"/>
      <c r="Q27" s="76"/>
    </row>
    <row r="28" spans="1:17" x14ac:dyDescent="0.3">
      <c r="A28" s="153" t="s">
        <v>184</v>
      </c>
      <c r="B28" s="154" t="s">
        <v>224</v>
      </c>
      <c r="C28" s="155">
        <v>8300000</v>
      </c>
      <c r="D28" s="5" t="s">
        <v>18</v>
      </c>
      <c r="E28" s="69">
        <f>8300000/12</f>
        <v>691666.66666666663</v>
      </c>
      <c r="F28" s="69">
        <f t="shared" ref="F28:P28" si="4">8300000/12</f>
        <v>691666.66666666663</v>
      </c>
      <c r="G28" s="69">
        <f t="shared" si="4"/>
        <v>691666.66666666663</v>
      </c>
      <c r="H28" s="69">
        <f t="shared" si="4"/>
        <v>691666.66666666663</v>
      </c>
      <c r="I28" s="69">
        <f t="shared" si="4"/>
        <v>691666.66666666663</v>
      </c>
      <c r="J28" s="69">
        <f t="shared" si="4"/>
        <v>691666.66666666663</v>
      </c>
      <c r="K28" s="69">
        <f t="shared" si="4"/>
        <v>691666.66666666663</v>
      </c>
      <c r="L28" s="69">
        <f t="shared" si="4"/>
        <v>691666.66666666663</v>
      </c>
      <c r="M28" s="69">
        <f t="shared" si="4"/>
        <v>691666.66666666663</v>
      </c>
      <c r="N28" s="69">
        <f t="shared" si="4"/>
        <v>691666.66666666663</v>
      </c>
      <c r="O28" s="69">
        <f t="shared" si="4"/>
        <v>691666.66666666663</v>
      </c>
      <c r="P28" s="69">
        <f t="shared" si="4"/>
        <v>691666.66666666663</v>
      </c>
      <c r="Q28" s="76">
        <v>8300000</v>
      </c>
    </row>
    <row r="29" spans="1:17" x14ac:dyDescent="0.3">
      <c r="A29" s="153"/>
      <c r="B29" s="154"/>
      <c r="C29" s="155"/>
      <c r="D29" s="5" t="s">
        <v>19</v>
      </c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72"/>
      <c r="Q29" s="76"/>
    </row>
    <row r="30" spans="1:17" x14ac:dyDescent="0.3">
      <c r="A30" s="153" t="s">
        <v>185</v>
      </c>
      <c r="B30" s="154" t="s">
        <v>225</v>
      </c>
      <c r="C30" s="158">
        <v>3000000</v>
      </c>
      <c r="D30" s="5" t="s">
        <v>18</v>
      </c>
      <c r="E30" s="74"/>
      <c r="F30" s="74"/>
      <c r="G30" s="74"/>
      <c r="H30" s="74">
        <v>500000</v>
      </c>
      <c r="I30" s="74"/>
      <c r="J30" s="74"/>
      <c r="K30" s="74"/>
      <c r="L30" s="74">
        <v>500000</v>
      </c>
      <c r="M30" s="74"/>
      <c r="N30" s="74"/>
      <c r="O30" s="74"/>
      <c r="P30" s="75">
        <v>2000000</v>
      </c>
      <c r="Q30" s="76">
        <v>3000000</v>
      </c>
    </row>
    <row r="31" spans="1:17" x14ac:dyDescent="0.3">
      <c r="A31" s="153"/>
      <c r="B31" s="154"/>
      <c r="C31" s="158"/>
      <c r="D31" s="5" t="s">
        <v>19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2"/>
      <c r="Q31" s="76"/>
    </row>
    <row r="32" spans="1:17" x14ac:dyDescent="0.3">
      <c r="A32" s="163" t="s">
        <v>26</v>
      </c>
      <c r="B32" s="164"/>
      <c r="C32" s="166">
        <f>SUM(C6:C31)</f>
        <v>129884074</v>
      </c>
      <c r="D32" s="6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2"/>
      <c r="Q32" s="83">
        <f>SUM(Q6:Q31)</f>
        <v>129884073.96666665</v>
      </c>
    </row>
    <row r="33" spans="1:17" x14ac:dyDescent="0.3">
      <c r="A33" s="163"/>
      <c r="B33" s="165"/>
      <c r="C33" s="16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53"/>
      <c r="Q33" s="6"/>
    </row>
  </sheetData>
  <mergeCells count="45">
    <mergeCell ref="A1:O1"/>
    <mergeCell ref="A2:B2"/>
    <mergeCell ref="A3:B3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2:A33"/>
    <mergeCell ref="B32:B33"/>
    <mergeCell ref="C32:C33"/>
    <mergeCell ref="A30:A31"/>
    <mergeCell ref="B30:B31"/>
    <mergeCell ref="C30:C31"/>
    <mergeCell ref="A18:A19"/>
    <mergeCell ref="B18:B19"/>
    <mergeCell ref="C18:C19"/>
    <mergeCell ref="A16:A17"/>
    <mergeCell ref="B16:B17"/>
    <mergeCell ref="C16:C17"/>
    <mergeCell ref="A14:A15"/>
    <mergeCell ref="B14:B15"/>
    <mergeCell ref="C14:C15"/>
    <mergeCell ref="A12:A13"/>
    <mergeCell ref="B12:B13"/>
    <mergeCell ref="C12:C13"/>
  </mergeCells>
  <pageMargins left="0.25" right="0.25" top="0.75" bottom="0.75" header="0.3" footer="0.3"/>
  <pageSetup paperSize="14" scale="4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A13" zoomScaleNormal="100" workbookViewId="0">
      <selection activeCell="B15" sqref="B15:B16"/>
    </sheetView>
  </sheetViews>
  <sheetFormatPr defaultRowHeight="15" x14ac:dyDescent="0.25"/>
  <cols>
    <col min="1" max="1" width="9.28515625" bestFit="1" customWidth="1"/>
    <col min="2" max="2" width="35.42578125" customWidth="1"/>
    <col min="3" max="3" width="36.42578125" customWidth="1"/>
    <col min="4" max="4" width="24.42578125" customWidth="1"/>
    <col min="5" max="5" width="17.42578125" customWidth="1"/>
    <col min="6" max="6" width="14.7109375" customWidth="1"/>
    <col min="7" max="7" width="10.85546875" customWidth="1"/>
    <col min="8" max="8" width="11.7109375" customWidth="1"/>
    <col min="9" max="9" width="11.85546875" customWidth="1"/>
    <col min="12" max="12" width="17.85546875" customWidth="1"/>
  </cols>
  <sheetData>
    <row r="1" spans="1:12" ht="18.75" x14ac:dyDescent="0.3">
      <c r="A1" s="199" t="s">
        <v>27</v>
      </c>
      <c r="B1" s="199"/>
      <c r="C1" s="199"/>
      <c r="D1" s="199"/>
      <c r="E1" s="199"/>
      <c r="F1" s="199"/>
      <c r="G1" s="199"/>
      <c r="H1" s="199"/>
      <c r="I1" s="199"/>
      <c r="J1" s="199"/>
      <c r="K1" s="36"/>
      <c r="L1" s="36"/>
    </row>
    <row r="2" spans="1:12" ht="18.75" x14ac:dyDescent="0.3">
      <c r="A2" s="200" t="s">
        <v>28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36"/>
    </row>
    <row r="3" spans="1:12" ht="18.75" x14ac:dyDescent="0.3">
      <c r="A3" s="200" t="s">
        <v>170</v>
      </c>
      <c r="B3" s="200"/>
      <c r="C3" s="200"/>
      <c r="D3" s="200"/>
      <c r="E3" s="37"/>
      <c r="F3" s="38"/>
      <c r="G3" s="38"/>
      <c r="H3" s="36"/>
      <c r="I3" s="36"/>
      <c r="J3" s="36"/>
      <c r="K3" s="36"/>
      <c r="L3" s="36"/>
    </row>
    <row r="4" spans="1:12" ht="18.75" x14ac:dyDescent="0.3">
      <c r="A4" s="39"/>
      <c r="B4" s="40"/>
      <c r="C4" s="40"/>
      <c r="D4" s="40"/>
      <c r="E4" s="41"/>
      <c r="F4" s="40"/>
      <c r="G4" s="40"/>
      <c r="H4" s="40"/>
      <c r="I4" s="40"/>
      <c r="J4" s="40"/>
      <c r="K4" s="40"/>
      <c r="L4" s="42"/>
    </row>
    <row r="5" spans="1:12" ht="18.75" x14ac:dyDescent="0.3">
      <c r="A5" s="39"/>
      <c r="B5" s="40"/>
      <c r="C5" s="40"/>
      <c r="D5" s="40"/>
      <c r="E5" s="41"/>
      <c r="F5" s="40"/>
      <c r="G5" s="40"/>
      <c r="H5" s="40"/>
      <c r="I5" s="40"/>
      <c r="J5" s="40"/>
      <c r="K5" s="40"/>
      <c r="L5" s="42"/>
    </row>
    <row r="6" spans="1:12" ht="56.25" x14ac:dyDescent="0.25">
      <c r="A6" s="8" t="s">
        <v>29</v>
      </c>
      <c r="B6" s="9" t="s">
        <v>30</v>
      </c>
      <c r="C6" s="10" t="s">
        <v>3</v>
      </c>
      <c r="D6" s="9" t="s">
        <v>31</v>
      </c>
      <c r="E6" s="11" t="s">
        <v>32</v>
      </c>
      <c r="F6" s="9" t="s">
        <v>33</v>
      </c>
      <c r="G6" s="9" t="s">
        <v>34</v>
      </c>
      <c r="H6" s="9" t="s">
        <v>35</v>
      </c>
      <c r="I6" s="9" t="s">
        <v>36</v>
      </c>
      <c r="J6" s="9" t="s">
        <v>37</v>
      </c>
      <c r="K6" s="9" t="s">
        <v>38</v>
      </c>
      <c r="L6" s="9" t="s">
        <v>39</v>
      </c>
    </row>
    <row r="7" spans="1:12" ht="18.75" x14ac:dyDescent="0.25">
      <c r="A7" s="188">
        <v>1</v>
      </c>
      <c r="B7" s="192" t="s">
        <v>207</v>
      </c>
      <c r="C7" s="197" t="s">
        <v>208</v>
      </c>
      <c r="D7" s="195" t="s">
        <v>235</v>
      </c>
      <c r="E7" s="201">
        <v>25</v>
      </c>
      <c r="F7" s="203"/>
      <c r="G7" s="12" t="s">
        <v>18</v>
      </c>
      <c r="H7" s="13"/>
      <c r="I7" s="13"/>
      <c r="J7" s="13"/>
      <c r="K7" s="13"/>
      <c r="L7" s="123">
        <v>1130000</v>
      </c>
    </row>
    <row r="8" spans="1:12" ht="29.25" customHeight="1" x14ac:dyDescent="0.3">
      <c r="A8" s="189"/>
      <c r="B8" s="179"/>
      <c r="C8" s="187"/>
      <c r="D8" s="196"/>
      <c r="E8" s="202"/>
      <c r="F8" s="204"/>
      <c r="G8" s="12" t="s">
        <v>19</v>
      </c>
      <c r="H8" s="14"/>
      <c r="I8" s="14"/>
      <c r="J8" s="14"/>
      <c r="K8" s="14"/>
      <c r="L8" s="124"/>
    </row>
    <row r="9" spans="1:12" ht="59.25" customHeight="1" x14ac:dyDescent="0.25">
      <c r="A9" s="119">
        <v>2</v>
      </c>
      <c r="B9" s="151" t="s">
        <v>209</v>
      </c>
      <c r="C9" s="197" t="s">
        <v>210</v>
      </c>
      <c r="D9" s="195" t="s">
        <v>235</v>
      </c>
      <c r="E9" s="122">
        <v>1</v>
      </c>
      <c r="F9" s="121"/>
      <c r="G9" s="12" t="s">
        <v>18</v>
      </c>
      <c r="H9" s="13"/>
      <c r="I9" s="13"/>
      <c r="J9" s="13"/>
      <c r="K9" s="13"/>
      <c r="L9" s="123">
        <v>50000</v>
      </c>
    </row>
    <row r="10" spans="1:12" ht="26.25" customHeight="1" x14ac:dyDescent="0.3">
      <c r="A10" s="119"/>
      <c r="B10" s="151"/>
      <c r="C10" s="186"/>
      <c r="D10" s="196"/>
      <c r="E10" s="120"/>
      <c r="F10" s="121"/>
      <c r="G10" s="12" t="s">
        <v>19</v>
      </c>
      <c r="H10" s="14"/>
      <c r="I10" s="14"/>
      <c r="J10" s="14"/>
      <c r="K10" s="14"/>
      <c r="L10" s="124"/>
    </row>
    <row r="11" spans="1:12" ht="88.5" customHeight="1" x14ac:dyDescent="0.3">
      <c r="A11" s="188">
        <v>3</v>
      </c>
      <c r="B11" s="180" t="s">
        <v>248</v>
      </c>
      <c r="C11" s="185" t="s">
        <v>211</v>
      </c>
      <c r="D11" s="184" t="s">
        <v>235</v>
      </c>
      <c r="E11" s="205">
        <v>1</v>
      </c>
      <c r="F11" s="198"/>
      <c r="G11" s="145" t="s">
        <v>18</v>
      </c>
      <c r="H11" s="146"/>
      <c r="I11" s="146"/>
      <c r="J11" s="146"/>
      <c r="K11" s="146"/>
      <c r="L11" s="147">
        <v>50000</v>
      </c>
    </row>
    <row r="12" spans="1:12" s="53" customFormat="1" ht="21" customHeight="1" x14ac:dyDescent="0.3">
      <c r="A12" s="189"/>
      <c r="B12" s="180"/>
      <c r="C12" s="185"/>
      <c r="D12" s="184"/>
      <c r="E12" s="205"/>
      <c r="F12" s="198"/>
      <c r="G12" s="12" t="s">
        <v>19</v>
      </c>
      <c r="H12" s="14"/>
      <c r="I12" s="14"/>
      <c r="J12" s="14"/>
      <c r="K12" s="14"/>
      <c r="L12" s="124"/>
    </row>
    <row r="13" spans="1:12" ht="45.75" customHeight="1" x14ac:dyDescent="0.3">
      <c r="A13" s="188">
        <v>4</v>
      </c>
      <c r="B13" s="179" t="s">
        <v>249</v>
      </c>
      <c r="C13" s="186" t="s">
        <v>212</v>
      </c>
      <c r="D13" s="137" t="s">
        <v>235</v>
      </c>
      <c r="E13" s="138">
        <v>6</v>
      </c>
      <c r="F13" s="137"/>
      <c r="G13" s="148" t="s">
        <v>18</v>
      </c>
      <c r="H13" s="149"/>
      <c r="I13" s="149"/>
      <c r="J13" s="149"/>
      <c r="K13" s="149"/>
      <c r="L13" s="150">
        <v>270000</v>
      </c>
    </row>
    <row r="14" spans="1:12" ht="25.5" customHeight="1" x14ac:dyDescent="0.3">
      <c r="A14" s="189"/>
      <c r="B14" s="180"/>
      <c r="C14" s="187"/>
      <c r="D14" s="143"/>
      <c r="E14" s="144"/>
      <c r="F14" s="143"/>
      <c r="G14" s="12" t="s">
        <v>19</v>
      </c>
      <c r="H14" s="14"/>
      <c r="I14" s="14"/>
      <c r="J14" s="14"/>
      <c r="K14" s="14"/>
      <c r="L14" s="124"/>
    </row>
    <row r="15" spans="1:12" ht="37.5" x14ac:dyDescent="0.3">
      <c r="A15" s="181">
        <v>5</v>
      </c>
      <c r="B15" s="192" t="s">
        <v>260</v>
      </c>
      <c r="C15" s="185" t="s">
        <v>250</v>
      </c>
      <c r="D15" s="137" t="s">
        <v>235</v>
      </c>
      <c r="E15" s="193"/>
      <c r="F15" s="190"/>
      <c r="G15" s="12" t="s">
        <v>18</v>
      </c>
      <c r="H15" s="14"/>
      <c r="I15" s="15"/>
      <c r="J15" s="15"/>
      <c r="K15" s="15"/>
      <c r="L15" s="123">
        <v>9000000</v>
      </c>
    </row>
    <row r="16" spans="1:12" ht="18.75" x14ac:dyDescent="0.3">
      <c r="A16" s="182"/>
      <c r="B16" s="179"/>
      <c r="C16" s="185"/>
      <c r="D16" s="137"/>
      <c r="E16" s="194"/>
      <c r="F16" s="191"/>
      <c r="G16" s="12" t="s">
        <v>19</v>
      </c>
      <c r="H16" s="14"/>
      <c r="I16" s="15"/>
      <c r="J16" s="15"/>
      <c r="K16" s="15"/>
      <c r="L16" s="124"/>
    </row>
    <row r="17" spans="1:12" ht="42" customHeight="1" x14ac:dyDescent="0.3">
      <c r="A17" s="139" t="s">
        <v>238</v>
      </c>
      <c r="B17" s="192" t="s">
        <v>236</v>
      </c>
      <c r="C17" s="197" t="s">
        <v>244</v>
      </c>
      <c r="D17" s="137" t="s">
        <v>235</v>
      </c>
      <c r="E17" s="141">
        <v>7</v>
      </c>
      <c r="F17" s="142"/>
      <c r="G17" s="12" t="s">
        <v>18</v>
      </c>
      <c r="H17" s="14"/>
      <c r="I17" s="15"/>
      <c r="J17" s="15"/>
      <c r="K17" s="15"/>
      <c r="L17" s="124"/>
    </row>
    <row r="18" spans="1:12" ht="18.75" x14ac:dyDescent="0.3">
      <c r="A18" s="139"/>
      <c r="B18" s="179"/>
      <c r="C18" s="187"/>
      <c r="D18" s="140"/>
      <c r="E18" s="141"/>
      <c r="F18" s="142"/>
      <c r="G18" s="12" t="s">
        <v>19</v>
      </c>
      <c r="H18" s="14"/>
      <c r="I18" s="15"/>
      <c r="J18" s="15"/>
      <c r="K18" s="15"/>
      <c r="L18" s="124"/>
    </row>
    <row r="19" spans="1:12" ht="37.5" customHeight="1" x14ac:dyDescent="0.3">
      <c r="A19" s="139" t="s">
        <v>239</v>
      </c>
      <c r="B19" s="192" t="s">
        <v>237</v>
      </c>
      <c r="C19" s="197" t="s">
        <v>245</v>
      </c>
      <c r="D19" s="137" t="s">
        <v>235</v>
      </c>
      <c r="E19" s="141">
        <v>46</v>
      </c>
      <c r="F19" s="142"/>
      <c r="G19" s="12" t="s">
        <v>18</v>
      </c>
      <c r="H19" s="14"/>
      <c r="I19" s="15"/>
      <c r="J19" s="15"/>
      <c r="K19" s="15"/>
      <c r="L19" s="124"/>
    </row>
    <row r="20" spans="1:12" ht="18.75" x14ac:dyDescent="0.3">
      <c r="A20" s="139"/>
      <c r="B20" s="179"/>
      <c r="C20" s="187"/>
      <c r="D20" s="137"/>
      <c r="E20" s="141"/>
      <c r="F20" s="142"/>
      <c r="G20" s="12" t="s">
        <v>19</v>
      </c>
      <c r="H20" s="14"/>
      <c r="I20" s="15"/>
      <c r="J20" s="15"/>
      <c r="K20" s="15"/>
      <c r="L20" s="124"/>
    </row>
    <row r="21" spans="1:12" ht="37.5" x14ac:dyDescent="0.3">
      <c r="A21" s="139" t="s">
        <v>240</v>
      </c>
      <c r="B21" s="152" t="s">
        <v>258</v>
      </c>
      <c r="C21" s="197" t="s">
        <v>246</v>
      </c>
      <c r="D21" s="137" t="s">
        <v>235</v>
      </c>
      <c r="E21" s="141">
        <v>4</v>
      </c>
      <c r="F21" s="142"/>
      <c r="G21" s="12" t="s">
        <v>18</v>
      </c>
      <c r="H21" s="14"/>
      <c r="I21" s="15"/>
      <c r="J21" s="15"/>
      <c r="K21" s="15"/>
      <c r="L21" s="124"/>
    </row>
    <row r="22" spans="1:12" ht="18.75" x14ac:dyDescent="0.3">
      <c r="A22" s="139"/>
      <c r="B22" s="152"/>
      <c r="C22" s="187"/>
      <c r="D22" s="140"/>
      <c r="E22" s="141"/>
      <c r="F22" s="142"/>
      <c r="G22" s="12" t="s">
        <v>19</v>
      </c>
      <c r="H22" s="14"/>
      <c r="I22" s="15"/>
      <c r="J22" s="15"/>
      <c r="K22" s="15"/>
      <c r="L22" s="124"/>
    </row>
    <row r="23" spans="1:12" ht="37.5" x14ac:dyDescent="0.3">
      <c r="A23" s="139" t="s">
        <v>241</v>
      </c>
      <c r="B23" s="152" t="s">
        <v>259</v>
      </c>
      <c r="C23" s="197" t="s">
        <v>247</v>
      </c>
      <c r="D23" s="137" t="s">
        <v>235</v>
      </c>
      <c r="E23" s="141">
        <v>10</v>
      </c>
      <c r="F23" s="142"/>
      <c r="G23" s="12" t="s">
        <v>18</v>
      </c>
      <c r="H23" s="14"/>
      <c r="I23" s="15"/>
      <c r="J23" s="15"/>
      <c r="K23" s="15"/>
      <c r="L23" s="124"/>
    </row>
    <row r="24" spans="1:12" ht="18.75" x14ac:dyDescent="0.3">
      <c r="A24" s="139"/>
      <c r="B24" s="152"/>
      <c r="C24" s="187"/>
      <c r="D24" s="137"/>
      <c r="E24" s="141"/>
      <c r="F24" s="142"/>
      <c r="G24" s="12" t="s">
        <v>19</v>
      </c>
      <c r="H24" s="14"/>
      <c r="I24" s="15"/>
      <c r="J24" s="15"/>
      <c r="K24" s="15"/>
      <c r="L24" s="124"/>
    </row>
    <row r="25" spans="1:12" ht="93.75" x14ac:dyDescent="0.3">
      <c r="A25" s="139" t="s">
        <v>243</v>
      </c>
      <c r="B25" s="152" t="s">
        <v>242</v>
      </c>
      <c r="C25" s="197" t="s">
        <v>253</v>
      </c>
      <c r="D25" s="137" t="s">
        <v>235</v>
      </c>
      <c r="E25" s="141">
        <v>5</v>
      </c>
      <c r="F25" s="142"/>
      <c r="G25" s="12" t="s">
        <v>18</v>
      </c>
      <c r="H25" s="14"/>
      <c r="I25" s="15"/>
      <c r="J25" s="15"/>
      <c r="K25" s="15"/>
      <c r="L25" s="124"/>
    </row>
    <row r="26" spans="1:12" ht="18.75" x14ac:dyDescent="0.3">
      <c r="A26" s="139"/>
      <c r="B26" s="152"/>
      <c r="C26" s="187"/>
      <c r="D26" s="140"/>
      <c r="E26" s="141"/>
      <c r="F26" s="142"/>
      <c r="G26" s="12" t="s">
        <v>19</v>
      </c>
      <c r="H26" s="14"/>
      <c r="I26" s="15"/>
      <c r="J26" s="15"/>
      <c r="K26" s="15"/>
      <c r="L26" s="124"/>
    </row>
    <row r="27" spans="1:12" ht="37.5" x14ac:dyDescent="0.3">
      <c r="A27" s="139" t="s">
        <v>254</v>
      </c>
      <c r="B27" s="152" t="s">
        <v>251</v>
      </c>
      <c r="C27" s="197" t="s">
        <v>252</v>
      </c>
      <c r="D27" s="137" t="s">
        <v>235</v>
      </c>
      <c r="E27" s="141">
        <v>7</v>
      </c>
      <c r="F27" s="142"/>
      <c r="G27" s="12" t="s">
        <v>18</v>
      </c>
      <c r="H27" s="14"/>
      <c r="I27" s="15"/>
      <c r="J27" s="15"/>
      <c r="K27" s="15"/>
      <c r="L27" s="124"/>
    </row>
    <row r="28" spans="1:12" ht="18.75" x14ac:dyDescent="0.3">
      <c r="A28" s="139"/>
      <c r="B28" s="136"/>
      <c r="C28" s="187"/>
      <c r="D28" s="140"/>
      <c r="E28" s="141"/>
      <c r="F28" s="142"/>
      <c r="G28" s="12" t="s">
        <v>19</v>
      </c>
      <c r="H28" s="14"/>
      <c r="I28" s="15"/>
      <c r="J28" s="15"/>
      <c r="K28" s="15"/>
      <c r="L28" s="124"/>
    </row>
    <row r="29" spans="1:12" ht="37.5" x14ac:dyDescent="0.3">
      <c r="A29" s="181"/>
      <c r="B29" s="183" t="s">
        <v>26</v>
      </c>
      <c r="C29" s="16"/>
      <c r="D29" s="195"/>
      <c r="E29" s="193"/>
      <c r="F29" s="190"/>
      <c r="G29" s="12" t="s">
        <v>18</v>
      </c>
      <c r="H29" s="15"/>
      <c r="I29" s="15"/>
      <c r="J29" s="15"/>
      <c r="K29" s="15"/>
      <c r="L29" s="125" t="s">
        <v>201</v>
      </c>
    </row>
    <row r="30" spans="1:12" ht="18.75" x14ac:dyDescent="0.3">
      <c r="A30" s="182"/>
      <c r="B30" s="183"/>
      <c r="C30" s="17"/>
      <c r="D30" s="196"/>
      <c r="E30" s="194"/>
      <c r="F30" s="191"/>
      <c r="G30" s="12" t="s">
        <v>19</v>
      </c>
      <c r="H30" s="15"/>
      <c r="I30" s="15"/>
      <c r="J30" s="15"/>
      <c r="K30" s="15"/>
      <c r="L30" s="15"/>
    </row>
  </sheetData>
  <mergeCells count="38">
    <mergeCell ref="F11:F12"/>
    <mergeCell ref="A1:J1"/>
    <mergeCell ref="A2:K2"/>
    <mergeCell ref="A3:D3"/>
    <mergeCell ref="A7:A8"/>
    <mergeCell ref="B7:B8"/>
    <mergeCell ref="C7:C8"/>
    <mergeCell ref="D7:D8"/>
    <mergeCell ref="E7:E8"/>
    <mergeCell ref="F7:F8"/>
    <mergeCell ref="C9:C10"/>
    <mergeCell ref="D9:D10"/>
    <mergeCell ref="E11:E12"/>
    <mergeCell ref="B11:B12"/>
    <mergeCell ref="F29:F30"/>
    <mergeCell ref="F15:F16"/>
    <mergeCell ref="A15:A16"/>
    <mergeCell ref="B15:B16"/>
    <mergeCell ref="C15:C16"/>
    <mergeCell ref="E15:E16"/>
    <mergeCell ref="B19:B20"/>
    <mergeCell ref="B17:B18"/>
    <mergeCell ref="D29:D30"/>
    <mergeCell ref="E29:E30"/>
    <mergeCell ref="C17:C18"/>
    <mergeCell ref="C19:C20"/>
    <mergeCell ref="C21:C22"/>
    <mergeCell ref="C23:C24"/>
    <mergeCell ref="C25:C26"/>
    <mergeCell ref="C27:C28"/>
    <mergeCell ref="B13:B14"/>
    <mergeCell ref="A29:A30"/>
    <mergeCell ref="B29:B30"/>
    <mergeCell ref="D11:D12"/>
    <mergeCell ref="C11:C12"/>
    <mergeCell ref="C13:C14"/>
    <mergeCell ref="A11:A12"/>
    <mergeCell ref="A13:A14"/>
  </mergeCells>
  <pageMargins left="0.25" right="0.25" top="0.75" bottom="0.75" header="0.3" footer="0.3"/>
  <pageSetup paperSize="14" scale="76" fitToHeight="0" orientation="landscape" verticalDpi="0" r:id="rId1"/>
  <rowBreaks count="1" manualBreakCount="1">
    <brk id="2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"/>
  <sheetViews>
    <sheetView workbookViewId="0">
      <pane xSplit="2" ySplit="2" topLeftCell="C7" activePane="bottomRight" state="frozen"/>
      <selection pane="topRight" activeCell="C1" sqref="C1"/>
      <selection pane="bottomLeft" activeCell="A3" sqref="A3"/>
      <selection pane="bottomRight" activeCell="H7" sqref="H7:H8"/>
    </sheetView>
  </sheetViews>
  <sheetFormatPr defaultRowHeight="15" x14ac:dyDescent="0.25"/>
  <cols>
    <col min="2" max="2" width="26" customWidth="1"/>
    <col min="4" max="4" width="23.140625" customWidth="1"/>
    <col min="5" max="5" width="12.42578125" customWidth="1"/>
    <col min="6" max="6" width="9.42578125" bestFit="1" customWidth="1"/>
    <col min="7" max="7" width="18" bestFit="1" customWidth="1"/>
    <col min="8" max="8" width="18.7109375" customWidth="1"/>
    <col min="13" max="13" width="15.28515625" bestFit="1" customWidth="1"/>
    <col min="15" max="15" width="16.42578125" bestFit="1" customWidth="1"/>
    <col min="16" max="16" width="15.85546875" bestFit="1" customWidth="1"/>
    <col min="17" max="17" width="16.7109375" bestFit="1" customWidth="1"/>
    <col min="18" max="18" width="15.85546875" bestFit="1" customWidth="1"/>
    <col min="19" max="20" width="9.140625" customWidth="1"/>
    <col min="21" max="21" width="16.42578125" bestFit="1" customWidth="1"/>
    <col min="22" max="22" width="16.140625" bestFit="1" customWidth="1"/>
    <col min="23" max="23" width="18" bestFit="1" customWidth="1"/>
    <col min="24" max="24" width="15.85546875" bestFit="1" customWidth="1"/>
    <col min="25" max="25" width="16.28515625" bestFit="1" customWidth="1"/>
    <col min="26" max="27" width="16.7109375" bestFit="1" customWidth="1"/>
  </cols>
  <sheetData>
    <row r="1" spans="1:27" ht="18.75" customHeight="1" x14ac:dyDescent="0.3">
      <c r="A1" s="226" t="s">
        <v>40</v>
      </c>
      <c r="B1" s="226"/>
      <c r="C1" s="226"/>
      <c r="D1" s="226"/>
      <c r="E1" s="226"/>
      <c r="F1" s="94"/>
      <c r="G1" s="94"/>
      <c r="H1" s="94"/>
      <c r="I1" s="95"/>
      <c r="J1" s="95"/>
      <c r="K1" s="96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 s="103" customFormat="1" ht="18.75" x14ac:dyDescent="0.3">
      <c r="A2" s="226"/>
      <c r="B2" s="226"/>
      <c r="C2" s="226"/>
      <c r="D2" s="226"/>
      <c r="E2" s="226"/>
      <c r="F2" s="94"/>
      <c r="G2" s="94"/>
      <c r="H2" s="94"/>
      <c r="I2" s="95"/>
      <c r="J2" s="95"/>
      <c r="K2" s="96"/>
      <c r="L2" s="97"/>
      <c r="M2" s="97"/>
      <c r="N2" s="97"/>
      <c r="O2" s="97"/>
      <c r="P2" s="97"/>
      <c r="Q2" s="97"/>
      <c r="R2" s="98"/>
      <c r="S2" s="97"/>
      <c r="T2" s="97"/>
      <c r="U2" s="97"/>
      <c r="V2" s="97"/>
      <c r="W2" s="97"/>
      <c r="X2" s="97"/>
      <c r="Y2" s="97"/>
      <c r="Z2" s="97"/>
      <c r="AA2" s="97"/>
    </row>
    <row r="3" spans="1:27" s="103" customFormat="1" ht="21" x14ac:dyDescent="0.35">
      <c r="A3" s="134" t="s">
        <v>41</v>
      </c>
      <c r="B3" s="134"/>
      <c r="C3" s="134"/>
      <c r="D3" s="134"/>
      <c r="E3" s="134"/>
      <c r="F3" s="94"/>
      <c r="G3" s="94"/>
      <c r="H3" s="94"/>
      <c r="I3" s="94"/>
      <c r="J3" s="94"/>
      <c r="K3" s="99"/>
      <c r="L3" s="97"/>
      <c r="M3" s="97"/>
      <c r="N3" s="97"/>
      <c r="O3" s="97"/>
      <c r="P3" s="98"/>
      <c r="Q3" s="97"/>
      <c r="R3" s="98"/>
      <c r="S3" s="97"/>
      <c r="T3" s="97"/>
      <c r="U3" s="97"/>
      <c r="V3" s="97"/>
      <c r="W3" s="97"/>
      <c r="X3" s="97"/>
      <c r="Y3" s="97"/>
      <c r="Z3" s="97"/>
      <c r="AA3" s="97"/>
    </row>
    <row r="4" spans="1:27" s="103" customFormat="1" ht="21" x14ac:dyDescent="0.35">
      <c r="A4" s="134" t="s">
        <v>169</v>
      </c>
      <c r="B4" s="134"/>
      <c r="C4" s="134"/>
      <c r="D4" s="134"/>
      <c r="E4" s="135"/>
      <c r="F4" s="102"/>
      <c r="G4" s="95"/>
      <c r="H4" s="95"/>
      <c r="I4" s="95"/>
      <c r="J4" s="95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</row>
    <row r="5" spans="1:27" ht="18.75" x14ac:dyDescent="0.3">
      <c r="A5" s="211" t="s">
        <v>42</v>
      </c>
      <c r="B5" s="211"/>
      <c r="C5" s="224" t="s">
        <v>43</v>
      </c>
      <c r="D5" s="227"/>
      <c r="E5" s="227"/>
      <c r="F5" s="227"/>
      <c r="G5" s="227"/>
      <c r="H5" s="227"/>
      <c r="I5" s="227"/>
      <c r="J5" s="227"/>
      <c r="K5" s="211" t="s">
        <v>44</v>
      </c>
      <c r="L5" s="211" t="s">
        <v>45</v>
      </c>
      <c r="M5" s="224" t="s">
        <v>46</v>
      </c>
      <c r="N5" s="224"/>
      <c r="O5" s="224"/>
      <c r="P5" s="224" t="s">
        <v>47</v>
      </c>
      <c r="Q5" s="224"/>
      <c r="R5" s="100"/>
      <c r="S5" s="224" t="s">
        <v>48</v>
      </c>
      <c r="T5" s="224"/>
      <c r="U5" s="224"/>
      <c r="V5" s="224"/>
      <c r="W5" s="224"/>
      <c r="X5" s="224"/>
      <c r="Y5" s="224"/>
      <c r="Z5" s="224"/>
      <c r="AA5" s="224"/>
    </row>
    <row r="6" spans="1:27" ht="225" x14ac:dyDescent="0.25">
      <c r="A6" s="223"/>
      <c r="B6" s="223"/>
      <c r="C6" s="223" t="s">
        <v>49</v>
      </c>
      <c r="D6" s="225"/>
      <c r="E6" s="62" t="s">
        <v>50</v>
      </c>
      <c r="F6" s="62" t="s">
        <v>51</v>
      </c>
      <c r="G6" s="62" t="s">
        <v>206</v>
      </c>
      <c r="H6" s="62" t="s">
        <v>52</v>
      </c>
      <c r="I6" s="62" t="s">
        <v>53</v>
      </c>
      <c r="J6" s="62" t="s">
        <v>54</v>
      </c>
      <c r="K6" s="223"/>
      <c r="L6" s="223"/>
      <c r="M6" s="62" t="s">
        <v>55</v>
      </c>
      <c r="N6" s="62" t="s">
        <v>56</v>
      </c>
      <c r="O6" s="62" t="s">
        <v>57</v>
      </c>
      <c r="P6" s="62" t="s">
        <v>58</v>
      </c>
      <c r="Q6" s="62" t="s">
        <v>59</v>
      </c>
      <c r="R6" s="85" t="s">
        <v>60</v>
      </c>
      <c r="S6" s="62" t="s">
        <v>61</v>
      </c>
      <c r="T6" s="62" t="s">
        <v>54</v>
      </c>
      <c r="U6" s="62" t="s">
        <v>62</v>
      </c>
      <c r="V6" s="62" t="s">
        <v>63</v>
      </c>
      <c r="W6" s="62" t="s">
        <v>64</v>
      </c>
      <c r="X6" s="62" t="s">
        <v>65</v>
      </c>
      <c r="Y6" s="62" t="s">
        <v>66</v>
      </c>
      <c r="Z6" s="62" t="s">
        <v>67</v>
      </c>
      <c r="AA6" s="62" t="s">
        <v>68</v>
      </c>
    </row>
    <row r="7" spans="1:27" ht="18.75" x14ac:dyDescent="0.25">
      <c r="A7" s="153" t="s">
        <v>69</v>
      </c>
      <c r="B7" s="153"/>
      <c r="C7" s="223" t="s">
        <v>226</v>
      </c>
      <c r="D7" s="223"/>
      <c r="E7" s="223">
        <v>1</v>
      </c>
      <c r="F7" s="223">
        <v>3</v>
      </c>
      <c r="G7" s="221">
        <v>1518702</v>
      </c>
      <c r="H7" s="209" t="s">
        <v>261</v>
      </c>
      <c r="I7" s="206" t="s">
        <v>70</v>
      </c>
      <c r="J7" s="86" t="s">
        <v>18</v>
      </c>
      <c r="K7" s="221" t="s">
        <v>71</v>
      </c>
      <c r="L7" s="209" t="s">
        <v>71</v>
      </c>
      <c r="M7" s="87">
        <v>44568</v>
      </c>
      <c r="N7" s="87" t="s">
        <v>72</v>
      </c>
      <c r="O7" s="87">
        <v>44582</v>
      </c>
      <c r="P7" s="87">
        <v>44589</v>
      </c>
      <c r="Q7" s="87">
        <v>44603</v>
      </c>
      <c r="R7" s="87">
        <v>44610</v>
      </c>
      <c r="S7" s="87" t="s">
        <v>72</v>
      </c>
      <c r="T7" s="86" t="s">
        <v>18</v>
      </c>
      <c r="U7" s="87">
        <v>44645</v>
      </c>
      <c r="V7" s="87">
        <v>44655</v>
      </c>
      <c r="W7" s="88">
        <v>1518702</v>
      </c>
      <c r="X7" s="87">
        <v>44680</v>
      </c>
      <c r="Y7" s="89">
        <v>44690</v>
      </c>
      <c r="Z7" s="87">
        <v>44697</v>
      </c>
      <c r="AA7" s="89">
        <v>44711</v>
      </c>
    </row>
    <row r="8" spans="1:27" ht="18.75" x14ac:dyDescent="0.25">
      <c r="A8" s="153"/>
      <c r="B8" s="153"/>
      <c r="C8" s="223"/>
      <c r="D8" s="223"/>
      <c r="E8" s="223"/>
      <c r="F8" s="223"/>
      <c r="G8" s="221"/>
      <c r="H8" s="209"/>
      <c r="I8" s="206"/>
      <c r="J8" s="86" t="s">
        <v>19</v>
      </c>
      <c r="K8" s="221"/>
      <c r="L8" s="209"/>
      <c r="M8" s="87"/>
      <c r="N8" s="87"/>
      <c r="O8" s="87"/>
      <c r="P8" s="87"/>
      <c r="Q8" s="87"/>
      <c r="R8" s="87"/>
      <c r="S8" s="87"/>
      <c r="T8" s="84" t="s">
        <v>19</v>
      </c>
      <c r="U8" s="87"/>
      <c r="V8" s="87"/>
      <c r="W8" s="88"/>
      <c r="X8" s="87"/>
      <c r="Y8" s="89"/>
      <c r="Z8" s="87"/>
      <c r="AA8" s="89"/>
    </row>
    <row r="9" spans="1:27" ht="18.75" x14ac:dyDescent="0.25">
      <c r="A9" s="222" t="s">
        <v>73</v>
      </c>
      <c r="B9" s="222"/>
      <c r="C9" s="223" t="s">
        <v>227</v>
      </c>
      <c r="D9" s="223"/>
      <c r="E9" s="223">
        <v>1</v>
      </c>
      <c r="F9" s="223">
        <v>5</v>
      </c>
      <c r="G9" s="221">
        <v>3500000</v>
      </c>
      <c r="H9" s="209" t="s">
        <v>261</v>
      </c>
      <c r="I9" s="206" t="s">
        <v>70</v>
      </c>
      <c r="J9" s="86" t="s">
        <v>18</v>
      </c>
      <c r="K9" s="206" t="s">
        <v>71</v>
      </c>
      <c r="L9" s="206" t="s">
        <v>71</v>
      </c>
      <c r="M9" s="87">
        <v>44564</v>
      </c>
      <c r="N9" s="87" t="s">
        <v>72</v>
      </c>
      <c r="O9" s="87">
        <v>44651</v>
      </c>
      <c r="P9" s="87">
        <v>44673</v>
      </c>
      <c r="Q9" s="87">
        <v>44708</v>
      </c>
      <c r="R9" s="87">
        <v>44741</v>
      </c>
      <c r="S9" s="87" t="s">
        <v>72</v>
      </c>
      <c r="T9" s="86" t="s">
        <v>18</v>
      </c>
      <c r="U9" s="87">
        <v>44777</v>
      </c>
      <c r="V9" s="87">
        <v>44834</v>
      </c>
      <c r="W9" s="90">
        <v>3500000</v>
      </c>
      <c r="X9" s="87">
        <v>44865</v>
      </c>
      <c r="Y9" s="87">
        <v>44867</v>
      </c>
      <c r="Z9" s="87">
        <v>44895</v>
      </c>
      <c r="AA9" s="89">
        <v>44925</v>
      </c>
    </row>
    <row r="10" spans="1:27" ht="18.75" x14ac:dyDescent="0.25">
      <c r="A10" s="222"/>
      <c r="B10" s="222"/>
      <c r="C10" s="223"/>
      <c r="D10" s="223"/>
      <c r="E10" s="223"/>
      <c r="F10" s="223"/>
      <c r="G10" s="221"/>
      <c r="H10" s="209"/>
      <c r="I10" s="206"/>
      <c r="J10" s="84" t="s">
        <v>19</v>
      </c>
      <c r="K10" s="206"/>
      <c r="L10" s="206"/>
      <c r="M10" s="87"/>
      <c r="N10" s="87"/>
      <c r="O10" s="87"/>
      <c r="P10" s="87"/>
      <c r="Q10" s="87"/>
      <c r="R10" s="87"/>
      <c r="S10" s="87"/>
      <c r="T10" s="84" t="s">
        <v>19</v>
      </c>
      <c r="U10" s="87"/>
      <c r="V10" s="87"/>
      <c r="W10" s="88"/>
      <c r="X10" s="89"/>
      <c r="Y10" s="89"/>
      <c r="Z10" s="87"/>
      <c r="AA10" s="87"/>
    </row>
    <row r="11" spans="1:27" ht="18.75" x14ac:dyDescent="0.25">
      <c r="A11" s="222" t="s">
        <v>74</v>
      </c>
      <c r="B11" s="222"/>
      <c r="C11" s="223" t="s">
        <v>228</v>
      </c>
      <c r="D11" s="223"/>
      <c r="E11" s="223">
        <v>1</v>
      </c>
      <c r="F11" s="223">
        <v>60</v>
      </c>
      <c r="G11" s="221">
        <v>1500000</v>
      </c>
      <c r="H11" s="209" t="s">
        <v>261</v>
      </c>
      <c r="I11" s="206" t="s">
        <v>70</v>
      </c>
      <c r="J11" s="86" t="s">
        <v>18</v>
      </c>
      <c r="K11" s="206" t="s">
        <v>71</v>
      </c>
      <c r="L11" s="206" t="s">
        <v>71</v>
      </c>
      <c r="M11" s="87">
        <v>44592</v>
      </c>
      <c r="N11" s="91" t="s">
        <v>72</v>
      </c>
      <c r="O11" s="87">
        <v>44651</v>
      </c>
      <c r="P11" s="87">
        <v>44680</v>
      </c>
      <c r="Q11" s="87">
        <v>44711</v>
      </c>
      <c r="R11" s="87">
        <v>44742</v>
      </c>
      <c r="S11" s="87" t="s">
        <v>72</v>
      </c>
      <c r="T11" s="86" t="s">
        <v>18</v>
      </c>
      <c r="U11" s="87">
        <v>44771</v>
      </c>
      <c r="V11" s="87">
        <v>44804</v>
      </c>
      <c r="W11" s="90">
        <v>1500000</v>
      </c>
      <c r="X11" s="87">
        <v>44834</v>
      </c>
      <c r="Y11" s="87">
        <v>44895</v>
      </c>
      <c r="Z11" s="87">
        <v>44896</v>
      </c>
      <c r="AA11" s="87">
        <v>44925</v>
      </c>
    </row>
    <row r="12" spans="1:27" ht="18.75" x14ac:dyDescent="0.25">
      <c r="A12" s="222"/>
      <c r="B12" s="222"/>
      <c r="C12" s="223"/>
      <c r="D12" s="223"/>
      <c r="E12" s="223"/>
      <c r="F12" s="223"/>
      <c r="G12" s="221"/>
      <c r="H12" s="209"/>
      <c r="I12" s="206"/>
      <c r="J12" s="84" t="s">
        <v>19</v>
      </c>
      <c r="K12" s="206"/>
      <c r="L12" s="206"/>
      <c r="M12" s="87"/>
      <c r="N12" s="87"/>
      <c r="O12" s="87"/>
      <c r="P12" s="87"/>
      <c r="Q12" s="87"/>
      <c r="R12" s="87"/>
      <c r="S12" s="87"/>
      <c r="T12" s="84" t="s">
        <v>19</v>
      </c>
      <c r="U12" s="87"/>
      <c r="V12" s="87"/>
      <c r="W12" s="88"/>
      <c r="X12" s="89"/>
      <c r="Y12" s="89"/>
      <c r="Z12" s="87"/>
      <c r="AA12" s="87"/>
    </row>
    <row r="13" spans="1:27" ht="18.75" x14ac:dyDescent="0.25">
      <c r="A13" s="213" t="s">
        <v>186</v>
      </c>
      <c r="B13" s="214"/>
      <c r="C13" s="217" t="s">
        <v>229</v>
      </c>
      <c r="D13" s="218"/>
      <c r="E13" s="210">
        <v>1</v>
      </c>
      <c r="F13" s="210">
        <v>46</v>
      </c>
      <c r="G13" s="207">
        <v>6500000</v>
      </c>
      <c r="H13" s="209" t="s">
        <v>261</v>
      </c>
      <c r="I13" s="206" t="s">
        <v>70</v>
      </c>
      <c r="J13" s="86" t="s">
        <v>18</v>
      </c>
      <c r="K13" s="206" t="s">
        <v>71</v>
      </c>
      <c r="L13" s="206" t="s">
        <v>71</v>
      </c>
      <c r="M13" s="87">
        <v>44592</v>
      </c>
      <c r="N13" s="91" t="s">
        <v>72</v>
      </c>
      <c r="O13" s="87">
        <v>44651</v>
      </c>
      <c r="P13" s="87">
        <v>44680</v>
      </c>
      <c r="Q13" s="87">
        <v>44708</v>
      </c>
      <c r="R13" s="87">
        <v>44742</v>
      </c>
      <c r="S13" s="87" t="s">
        <v>72</v>
      </c>
      <c r="T13" s="86" t="s">
        <v>18</v>
      </c>
      <c r="U13" s="87">
        <v>44771</v>
      </c>
      <c r="V13" s="87">
        <v>44804</v>
      </c>
      <c r="W13" s="90">
        <v>6500000</v>
      </c>
      <c r="X13" s="87">
        <v>44834</v>
      </c>
      <c r="Y13" s="87">
        <v>44895</v>
      </c>
      <c r="Z13" s="87">
        <v>44896</v>
      </c>
      <c r="AA13" s="87">
        <v>44925</v>
      </c>
    </row>
    <row r="14" spans="1:27" ht="18.75" x14ac:dyDescent="0.25">
      <c r="A14" s="215"/>
      <c r="B14" s="216"/>
      <c r="C14" s="219"/>
      <c r="D14" s="220"/>
      <c r="E14" s="211"/>
      <c r="F14" s="211"/>
      <c r="G14" s="208"/>
      <c r="H14" s="209"/>
      <c r="I14" s="206"/>
      <c r="J14" s="84" t="s">
        <v>19</v>
      </c>
      <c r="K14" s="206"/>
      <c r="L14" s="206"/>
      <c r="M14" s="87"/>
      <c r="N14" s="87"/>
      <c r="O14" s="87"/>
      <c r="P14" s="87"/>
      <c r="Q14" s="87"/>
      <c r="R14" s="87"/>
      <c r="S14" s="87"/>
      <c r="T14" s="84" t="s">
        <v>19</v>
      </c>
      <c r="U14" s="87"/>
      <c r="V14" s="87"/>
      <c r="W14" s="88"/>
      <c r="X14" s="89"/>
      <c r="Y14" s="89"/>
      <c r="Z14" s="87"/>
      <c r="AA14" s="87"/>
    </row>
    <row r="15" spans="1:27" ht="18.75" x14ac:dyDescent="0.25">
      <c r="A15" s="213" t="s">
        <v>200</v>
      </c>
      <c r="B15" s="214"/>
      <c r="C15" s="217" t="s">
        <v>230</v>
      </c>
      <c r="D15" s="218"/>
      <c r="E15" s="210">
        <v>1</v>
      </c>
      <c r="F15" s="210">
        <v>46</v>
      </c>
      <c r="G15" s="207">
        <v>1622000</v>
      </c>
      <c r="H15" s="209" t="s">
        <v>261</v>
      </c>
      <c r="I15" s="206" t="s">
        <v>70</v>
      </c>
      <c r="J15" s="86" t="s">
        <v>18</v>
      </c>
      <c r="K15" s="221" t="s">
        <v>71</v>
      </c>
      <c r="L15" s="209" t="s">
        <v>71</v>
      </c>
      <c r="M15" s="87">
        <v>44568</v>
      </c>
      <c r="N15" s="87" t="s">
        <v>72</v>
      </c>
      <c r="O15" s="87">
        <v>44582</v>
      </c>
      <c r="P15" s="87">
        <v>44589</v>
      </c>
      <c r="Q15" s="87">
        <v>44603</v>
      </c>
      <c r="R15" s="87">
        <v>44610</v>
      </c>
      <c r="S15" s="87" t="s">
        <v>72</v>
      </c>
      <c r="T15" s="86" t="s">
        <v>18</v>
      </c>
      <c r="U15" s="87">
        <v>44645</v>
      </c>
      <c r="V15" s="87">
        <v>44655</v>
      </c>
      <c r="W15" s="61">
        <v>1622000</v>
      </c>
      <c r="X15" s="87">
        <v>44680</v>
      </c>
      <c r="Y15" s="89">
        <v>44690</v>
      </c>
      <c r="Z15" s="87">
        <v>44697</v>
      </c>
      <c r="AA15" s="89">
        <v>44711</v>
      </c>
    </row>
    <row r="16" spans="1:27" ht="18.75" x14ac:dyDescent="0.25">
      <c r="A16" s="215"/>
      <c r="B16" s="216"/>
      <c r="C16" s="219"/>
      <c r="D16" s="220"/>
      <c r="E16" s="211"/>
      <c r="F16" s="211"/>
      <c r="G16" s="208"/>
      <c r="H16" s="209"/>
      <c r="I16" s="206"/>
      <c r="J16" s="86" t="s">
        <v>19</v>
      </c>
      <c r="K16" s="221"/>
      <c r="L16" s="209"/>
      <c r="M16" s="87"/>
      <c r="N16" s="87"/>
      <c r="O16" s="87"/>
      <c r="P16" s="87"/>
      <c r="Q16" s="87"/>
      <c r="R16" s="87"/>
      <c r="S16" s="87"/>
      <c r="T16" s="84" t="s">
        <v>19</v>
      </c>
      <c r="U16" s="87"/>
      <c r="V16" s="87"/>
      <c r="W16" s="88"/>
      <c r="X16" s="87"/>
      <c r="Y16" s="89"/>
      <c r="Z16" s="87"/>
      <c r="AA16" s="89"/>
    </row>
    <row r="17" spans="1:27" ht="18.75" customHeight="1" x14ac:dyDescent="0.25">
      <c r="A17" s="213" t="s">
        <v>166</v>
      </c>
      <c r="B17" s="214"/>
      <c r="C17" s="217" t="s">
        <v>231</v>
      </c>
      <c r="D17" s="218"/>
      <c r="E17" s="210">
        <v>1</v>
      </c>
      <c r="F17" s="210">
        <v>7</v>
      </c>
      <c r="G17" s="207">
        <v>1800000</v>
      </c>
      <c r="H17" s="209" t="s">
        <v>261</v>
      </c>
      <c r="I17" s="206" t="s">
        <v>70</v>
      </c>
      <c r="J17" s="86" t="s">
        <v>18</v>
      </c>
      <c r="K17" s="206" t="s">
        <v>71</v>
      </c>
      <c r="L17" s="206" t="s">
        <v>71</v>
      </c>
      <c r="M17" s="87">
        <v>44592</v>
      </c>
      <c r="N17" s="91" t="s">
        <v>72</v>
      </c>
      <c r="O17" s="87">
        <v>44651</v>
      </c>
      <c r="P17" s="87">
        <v>44680</v>
      </c>
      <c r="Q17" s="87">
        <v>44711</v>
      </c>
      <c r="R17" s="87">
        <v>44742</v>
      </c>
      <c r="S17" s="87" t="s">
        <v>72</v>
      </c>
      <c r="T17" s="86" t="s">
        <v>18</v>
      </c>
      <c r="U17" s="87">
        <v>44771</v>
      </c>
      <c r="V17" s="87">
        <v>44804</v>
      </c>
      <c r="W17" s="90">
        <v>1500000</v>
      </c>
      <c r="X17" s="87">
        <v>44834</v>
      </c>
      <c r="Y17" s="87">
        <v>44895</v>
      </c>
      <c r="Z17" s="87">
        <v>44896</v>
      </c>
      <c r="AA17" s="87">
        <v>44925</v>
      </c>
    </row>
    <row r="18" spans="1:27" ht="18.75" x14ac:dyDescent="0.25">
      <c r="A18" s="215"/>
      <c r="B18" s="216"/>
      <c r="C18" s="219"/>
      <c r="D18" s="220"/>
      <c r="E18" s="211"/>
      <c r="F18" s="211"/>
      <c r="G18" s="208"/>
      <c r="H18" s="209"/>
      <c r="I18" s="206"/>
      <c r="J18" s="84" t="s">
        <v>19</v>
      </c>
      <c r="K18" s="206"/>
      <c r="L18" s="206"/>
      <c r="M18" s="87"/>
      <c r="N18" s="87"/>
      <c r="O18" s="87"/>
      <c r="P18" s="87"/>
      <c r="Q18" s="87"/>
      <c r="R18" s="87"/>
      <c r="S18" s="87"/>
      <c r="T18" s="84" t="s">
        <v>19</v>
      </c>
      <c r="U18" s="87"/>
      <c r="V18" s="87"/>
      <c r="W18" s="88"/>
      <c r="X18" s="89"/>
      <c r="Y18" s="89"/>
      <c r="Z18" s="87"/>
      <c r="AA18" s="87"/>
    </row>
    <row r="19" spans="1:27" ht="18.75" x14ac:dyDescent="0.3">
      <c r="A19" s="163" t="s">
        <v>39</v>
      </c>
      <c r="B19" s="163"/>
      <c r="C19" s="212"/>
      <c r="D19" s="212"/>
      <c r="E19" s="6"/>
      <c r="F19" s="6"/>
      <c r="G19" s="92">
        <v>16440702</v>
      </c>
      <c r="H19" s="6"/>
      <c r="I19" s="6"/>
      <c r="J19" s="86" t="s">
        <v>18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92">
        <v>16440702</v>
      </c>
      <c r="X19" s="6"/>
      <c r="Y19" s="6"/>
      <c r="Z19" s="6"/>
      <c r="AA19" s="6"/>
    </row>
    <row r="20" spans="1:27" ht="18.75" x14ac:dyDescent="0.3">
      <c r="A20" s="163"/>
      <c r="B20" s="163"/>
      <c r="C20" s="212"/>
      <c r="D20" s="212"/>
      <c r="E20" s="6"/>
      <c r="F20" s="6"/>
      <c r="G20" s="92"/>
      <c r="H20" s="6"/>
      <c r="I20" s="6"/>
      <c r="J20" s="84" t="s">
        <v>19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93"/>
      <c r="X20" s="6"/>
      <c r="Y20" s="6"/>
      <c r="Z20" s="6"/>
      <c r="AA20" s="6"/>
    </row>
    <row r="21" spans="1:27" ht="15.75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</sheetData>
  <mergeCells count="65">
    <mergeCell ref="A1:E2"/>
    <mergeCell ref="A5:B6"/>
    <mergeCell ref="C5:J5"/>
    <mergeCell ref="K5:K6"/>
    <mergeCell ref="L5:L6"/>
    <mergeCell ref="P5:Q5"/>
    <mergeCell ref="S5:AA5"/>
    <mergeCell ref="C6:D6"/>
    <mergeCell ref="A7:B8"/>
    <mergeCell ref="C7:D8"/>
    <mergeCell ref="E7:E8"/>
    <mergeCell ref="F7:F8"/>
    <mergeCell ref="G7:G8"/>
    <mergeCell ref="H7:H8"/>
    <mergeCell ref="I7:I8"/>
    <mergeCell ref="M5:O5"/>
    <mergeCell ref="K7:K8"/>
    <mergeCell ref="L7:L8"/>
    <mergeCell ref="K9:K10"/>
    <mergeCell ref="L9:L10"/>
    <mergeCell ref="A11:B12"/>
    <mergeCell ref="C11:D12"/>
    <mergeCell ref="E11:E12"/>
    <mergeCell ref="F11:F12"/>
    <mergeCell ref="G11:G12"/>
    <mergeCell ref="H11:H12"/>
    <mergeCell ref="I11:I12"/>
    <mergeCell ref="K11:K12"/>
    <mergeCell ref="L11:L12"/>
    <mergeCell ref="A9:B10"/>
    <mergeCell ref="C9:D10"/>
    <mergeCell ref="E9:E10"/>
    <mergeCell ref="F9:F10"/>
    <mergeCell ref="G9:G10"/>
    <mergeCell ref="H9:H10"/>
    <mergeCell ref="I9:I10"/>
    <mergeCell ref="G13:G14"/>
    <mergeCell ref="H13:H14"/>
    <mergeCell ref="I13:I14"/>
    <mergeCell ref="K13:K14"/>
    <mergeCell ref="L13:L14"/>
    <mergeCell ref="A19:B20"/>
    <mergeCell ref="C19:D20"/>
    <mergeCell ref="A15:B16"/>
    <mergeCell ref="C15:D16"/>
    <mergeCell ref="E15:E16"/>
    <mergeCell ref="A13:B14"/>
    <mergeCell ref="C13:D14"/>
    <mergeCell ref="E13:E14"/>
    <mergeCell ref="H15:H16"/>
    <mergeCell ref="I15:I16"/>
    <mergeCell ref="K15:K16"/>
    <mergeCell ref="L15:L16"/>
    <mergeCell ref="A17:B18"/>
    <mergeCell ref="C17:D18"/>
    <mergeCell ref="E17:E18"/>
    <mergeCell ref="F17:F18"/>
    <mergeCell ref="F15:F16"/>
    <mergeCell ref="F13:F14"/>
    <mergeCell ref="G15:G16"/>
    <mergeCell ref="I17:I18"/>
    <mergeCell ref="K17:K18"/>
    <mergeCell ref="L17:L18"/>
    <mergeCell ref="G17:G18"/>
    <mergeCell ref="H17:H18"/>
  </mergeCells>
  <pageMargins left="0.25" right="0.25" top="1.1200000000000001" bottom="0.75" header="0.3" footer="0.3"/>
  <pageSetup paperSize="14" scale="42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topLeftCell="A6" workbookViewId="0">
      <pane xSplit="1" topLeftCell="B1" activePane="topRight" state="frozen"/>
      <selection activeCell="A4" sqref="A4"/>
      <selection pane="topRight" activeCell="H11" sqref="H11"/>
    </sheetView>
  </sheetViews>
  <sheetFormatPr defaultRowHeight="15" x14ac:dyDescent="0.25"/>
  <cols>
    <col min="1" max="1" width="31" customWidth="1"/>
    <col min="2" max="2" width="31.28515625" customWidth="1"/>
    <col min="3" max="3" width="14.5703125" customWidth="1"/>
    <col min="4" max="4" width="11.85546875" customWidth="1"/>
    <col min="5" max="5" width="18" bestFit="1" customWidth="1"/>
    <col min="6" max="6" width="12.28515625" customWidth="1"/>
    <col min="8" max="8" width="15" bestFit="1" customWidth="1"/>
    <col min="9" max="9" width="16.140625" customWidth="1"/>
    <col min="10" max="12" width="16.42578125" bestFit="1" customWidth="1"/>
    <col min="13" max="13" width="18.140625" customWidth="1"/>
    <col min="14" max="15" width="15.85546875" bestFit="1" customWidth="1"/>
    <col min="16" max="16" width="15.28515625" bestFit="1" customWidth="1"/>
    <col min="17" max="17" width="19.140625" customWidth="1"/>
    <col min="18" max="19" width="16.7109375" bestFit="1" customWidth="1"/>
    <col min="20" max="21" width="15.42578125" bestFit="1" customWidth="1"/>
    <col min="22" max="22" width="18" bestFit="1" customWidth="1"/>
    <col min="23" max="24" width="13.140625" bestFit="1" customWidth="1"/>
    <col min="25" max="26" width="14.7109375" bestFit="1" customWidth="1"/>
    <col min="27" max="27" width="16.140625" bestFit="1" customWidth="1"/>
    <col min="28" max="28" width="18" bestFit="1" customWidth="1"/>
  </cols>
  <sheetData>
    <row r="1" spans="1:28" ht="26.25" x14ac:dyDescent="0.4">
      <c r="A1" s="246" t="s">
        <v>75</v>
      </c>
      <c r="B1" s="246"/>
      <c r="C1" s="246"/>
      <c r="D1" s="246"/>
      <c r="E1" s="246"/>
      <c r="F1" s="246"/>
      <c r="G1" s="246"/>
      <c r="H1" s="246"/>
      <c r="I1" s="130"/>
      <c r="J1" s="130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2"/>
      <c r="Y1" s="19"/>
      <c r="Z1" s="19"/>
      <c r="AA1" s="19"/>
      <c r="AB1" s="19"/>
    </row>
    <row r="2" spans="1:28" ht="26.25" x14ac:dyDescent="0.4">
      <c r="A2" s="246" t="s">
        <v>41</v>
      </c>
      <c r="B2" s="246"/>
      <c r="C2" s="246"/>
      <c r="D2" s="246"/>
      <c r="E2" s="246"/>
      <c r="F2" s="246"/>
      <c r="G2" s="246"/>
      <c r="H2" s="246"/>
      <c r="I2" s="246"/>
      <c r="J2" s="246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26.25" x14ac:dyDescent="0.4">
      <c r="A3" s="247" t="s">
        <v>169</v>
      </c>
      <c r="B3" s="247"/>
      <c r="C3" s="131"/>
      <c r="D3" s="131"/>
      <c r="E3" s="132"/>
      <c r="F3" s="133"/>
      <c r="G3" s="130"/>
      <c r="H3" s="130"/>
      <c r="I3" s="130"/>
      <c r="J3" s="130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ht="18.75" x14ac:dyDescent="0.3">
      <c r="A4" s="19"/>
      <c r="B4" s="19"/>
      <c r="C4" s="19"/>
      <c r="D4" s="19"/>
      <c r="E4" s="20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s="104" customFormat="1" ht="18.75" x14ac:dyDescent="0.25">
      <c r="A5" s="241" t="s">
        <v>76</v>
      </c>
      <c r="B5" s="241"/>
      <c r="C5" s="241"/>
      <c r="D5" s="241" t="s">
        <v>43</v>
      </c>
      <c r="E5" s="241"/>
      <c r="F5" s="241"/>
      <c r="G5" s="241" t="s">
        <v>77</v>
      </c>
      <c r="H5" s="241" t="s">
        <v>78</v>
      </c>
      <c r="I5" s="241"/>
      <c r="J5" s="241" t="s">
        <v>79</v>
      </c>
      <c r="K5" s="241"/>
      <c r="L5" s="241"/>
      <c r="M5" s="241" t="s">
        <v>80</v>
      </c>
      <c r="N5" s="241"/>
      <c r="O5" s="242" t="s">
        <v>81</v>
      </c>
      <c r="P5" s="242"/>
      <c r="Q5" s="242"/>
      <c r="R5" s="242"/>
      <c r="S5" s="242"/>
      <c r="T5" s="243" t="s">
        <v>82</v>
      </c>
      <c r="U5" s="244"/>
      <c r="V5" s="241" t="s">
        <v>48</v>
      </c>
      <c r="W5" s="241"/>
      <c r="X5" s="241"/>
      <c r="Y5" s="241" t="s">
        <v>83</v>
      </c>
      <c r="Z5" s="241"/>
      <c r="AA5" s="241"/>
      <c r="AB5" s="241"/>
    </row>
    <row r="6" spans="1:28" s="104" customFormat="1" ht="150" x14ac:dyDescent="0.25">
      <c r="A6" s="4" t="s">
        <v>84</v>
      </c>
      <c r="B6" s="4" t="s">
        <v>85</v>
      </c>
      <c r="C6" s="4" t="s">
        <v>86</v>
      </c>
      <c r="D6" s="4" t="s">
        <v>87</v>
      </c>
      <c r="E6" s="105" t="s">
        <v>88</v>
      </c>
      <c r="F6" s="4" t="s">
        <v>89</v>
      </c>
      <c r="G6" s="241"/>
      <c r="H6" s="4" t="s">
        <v>90</v>
      </c>
      <c r="I6" s="4" t="s">
        <v>91</v>
      </c>
      <c r="J6" s="4" t="s">
        <v>92</v>
      </c>
      <c r="K6" s="4" t="s">
        <v>93</v>
      </c>
      <c r="L6" s="4" t="s">
        <v>94</v>
      </c>
      <c r="M6" s="4" t="s">
        <v>95</v>
      </c>
      <c r="N6" s="4" t="s">
        <v>96</v>
      </c>
      <c r="O6" s="4" t="s">
        <v>97</v>
      </c>
      <c r="P6" s="4" t="s">
        <v>98</v>
      </c>
      <c r="Q6" s="4" t="s">
        <v>99</v>
      </c>
      <c r="R6" s="4" t="s">
        <v>100</v>
      </c>
      <c r="S6" s="4" t="s">
        <v>101</v>
      </c>
      <c r="T6" s="4" t="s">
        <v>102</v>
      </c>
      <c r="U6" s="106" t="s">
        <v>103</v>
      </c>
      <c r="V6" s="4" t="s">
        <v>104</v>
      </c>
      <c r="W6" s="4" t="s">
        <v>105</v>
      </c>
      <c r="X6" s="4" t="s">
        <v>106</v>
      </c>
      <c r="Y6" s="4" t="s">
        <v>107</v>
      </c>
      <c r="Z6" s="4" t="s">
        <v>108</v>
      </c>
      <c r="AA6" s="4" t="s">
        <v>109</v>
      </c>
      <c r="AB6" s="4" t="s">
        <v>110</v>
      </c>
    </row>
    <row r="7" spans="1:28" s="104" customFormat="1" ht="18.75" x14ac:dyDescent="0.3">
      <c r="A7" s="245"/>
      <c r="B7" s="107"/>
      <c r="C7" s="108"/>
      <c r="D7" s="108"/>
      <c r="E7" s="109">
        <v>0</v>
      </c>
      <c r="F7" s="108"/>
      <c r="G7" s="110" t="s">
        <v>18</v>
      </c>
      <c r="H7" s="111" t="s">
        <v>111</v>
      </c>
      <c r="I7" s="111" t="s">
        <v>112</v>
      </c>
      <c r="J7" s="111" t="s">
        <v>113</v>
      </c>
      <c r="K7" s="111" t="s">
        <v>114</v>
      </c>
      <c r="L7" s="111" t="s">
        <v>112</v>
      </c>
      <c r="M7" s="111" t="s">
        <v>112</v>
      </c>
      <c r="N7" s="111" t="s">
        <v>115</v>
      </c>
      <c r="O7" s="111" t="s">
        <v>112</v>
      </c>
      <c r="P7" s="111" t="s">
        <v>112</v>
      </c>
      <c r="Q7" s="111" t="s">
        <v>113</v>
      </c>
      <c r="R7" s="111" t="s">
        <v>112</v>
      </c>
      <c r="S7" s="111" t="s">
        <v>112</v>
      </c>
      <c r="T7" s="111" t="s">
        <v>111</v>
      </c>
      <c r="U7" s="111" t="s">
        <v>116</v>
      </c>
      <c r="V7" s="109">
        <v>0</v>
      </c>
      <c r="W7" s="111" t="s">
        <v>117</v>
      </c>
      <c r="X7" s="111" t="s">
        <v>118</v>
      </c>
      <c r="Y7" s="111" t="s">
        <v>119</v>
      </c>
      <c r="Z7" s="111" t="s">
        <v>112</v>
      </c>
      <c r="AA7" s="111" t="s">
        <v>112</v>
      </c>
      <c r="AB7" s="109">
        <v>0</v>
      </c>
    </row>
    <row r="8" spans="1:28" s="104" customFormat="1" ht="18.75" x14ac:dyDescent="0.3">
      <c r="A8" s="245"/>
      <c r="B8" s="107"/>
      <c r="C8" s="108"/>
      <c r="D8" s="108"/>
      <c r="E8" s="112"/>
      <c r="F8" s="108"/>
      <c r="G8" s="110" t="s">
        <v>19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12"/>
      <c r="W8" s="108"/>
      <c r="X8" s="108"/>
      <c r="Y8" s="108"/>
      <c r="Z8" s="108"/>
      <c r="AA8" s="108"/>
      <c r="AB8" s="108"/>
    </row>
    <row r="9" spans="1:28" ht="18.75" x14ac:dyDescent="0.3">
      <c r="A9" s="232" t="s">
        <v>120</v>
      </c>
      <c r="B9" s="234" t="s">
        <v>232</v>
      </c>
      <c r="C9" s="236" t="s">
        <v>233</v>
      </c>
      <c r="D9" s="236" t="s">
        <v>121</v>
      </c>
      <c r="E9" s="238">
        <v>25000000</v>
      </c>
      <c r="F9" s="236" t="s">
        <v>122</v>
      </c>
      <c r="G9" s="44" t="s">
        <v>18</v>
      </c>
      <c r="H9" s="45" t="s">
        <v>187</v>
      </c>
      <c r="I9" s="45" t="s">
        <v>188</v>
      </c>
      <c r="J9" s="45" t="s">
        <v>189</v>
      </c>
      <c r="K9" s="45" t="s">
        <v>190</v>
      </c>
      <c r="L9" s="45" t="s">
        <v>191</v>
      </c>
      <c r="M9" s="45" t="s">
        <v>192</v>
      </c>
      <c r="N9" s="45" t="s">
        <v>193</v>
      </c>
      <c r="O9" s="45" t="s">
        <v>194</v>
      </c>
      <c r="P9" s="45" t="s">
        <v>255</v>
      </c>
      <c r="Q9" s="45" t="s">
        <v>195</v>
      </c>
      <c r="R9" s="45" t="s">
        <v>196</v>
      </c>
      <c r="S9" s="45" t="s">
        <v>197</v>
      </c>
      <c r="T9" s="45" t="s">
        <v>256</v>
      </c>
      <c r="U9" s="45" t="s">
        <v>257</v>
      </c>
      <c r="V9" s="46">
        <v>25000000</v>
      </c>
      <c r="W9" s="45" t="s">
        <v>123</v>
      </c>
      <c r="X9" s="45" t="s">
        <v>123</v>
      </c>
      <c r="Y9" s="45" t="s">
        <v>123</v>
      </c>
      <c r="Z9" s="45" t="s">
        <v>198</v>
      </c>
      <c r="AA9" s="45" t="s">
        <v>199</v>
      </c>
      <c r="AB9" s="45" t="s">
        <v>181</v>
      </c>
    </row>
    <row r="10" spans="1:28" ht="18.75" x14ac:dyDescent="0.3">
      <c r="A10" s="233"/>
      <c r="B10" s="235"/>
      <c r="C10" s="237"/>
      <c r="D10" s="237"/>
      <c r="E10" s="239"/>
      <c r="F10" s="237"/>
      <c r="G10" s="44" t="s">
        <v>19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7"/>
      <c r="W10" s="45"/>
      <c r="X10" s="45"/>
      <c r="Y10" s="45"/>
      <c r="Z10" s="45"/>
      <c r="AA10" s="45"/>
      <c r="AB10" s="45"/>
    </row>
    <row r="11" spans="1:28" ht="18.75" x14ac:dyDescent="0.3">
      <c r="A11" s="232" t="s">
        <v>124</v>
      </c>
      <c r="B11" s="230" t="s">
        <v>234</v>
      </c>
      <c r="C11" s="230" t="s">
        <v>125</v>
      </c>
      <c r="D11" s="230" t="s">
        <v>121</v>
      </c>
      <c r="E11" s="228">
        <v>3400000</v>
      </c>
      <c r="F11" s="230" t="s">
        <v>71</v>
      </c>
      <c r="G11" s="44" t="s">
        <v>18</v>
      </c>
      <c r="H11" s="48">
        <v>44623</v>
      </c>
      <c r="I11" s="48" t="s">
        <v>72</v>
      </c>
      <c r="J11" s="48">
        <v>44630</v>
      </c>
      <c r="K11" s="48">
        <v>44644</v>
      </c>
      <c r="L11" s="48">
        <v>44651</v>
      </c>
      <c r="M11" s="48">
        <v>44658</v>
      </c>
      <c r="N11" s="48">
        <v>44672</v>
      </c>
      <c r="O11" s="48">
        <v>44679</v>
      </c>
      <c r="P11" s="48">
        <v>44686</v>
      </c>
      <c r="Q11" s="48">
        <v>44693</v>
      </c>
      <c r="R11" s="48">
        <v>44700</v>
      </c>
      <c r="S11" s="48">
        <v>44707</v>
      </c>
      <c r="T11" s="48">
        <v>44735</v>
      </c>
      <c r="U11" s="48">
        <v>44739</v>
      </c>
      <c r="V11" s="46">
        <v>3400000</v>
      </c>
      <c r="W11" s="48">
        <v>44743</v>
      </c>
      <c r="X11" s="48">
        <v>44750</v>
      </c>
      <c r="Y11" s="48">
        <v>44764</v>
      </c>
      <c r="Z11" s="48">
        <v>44778</v>
      </c>
      <c r="AA11" s="48">
        <v>44792</v>
      </c>
      <c r="AB11" s="7">
        <v>3400000</v>
      </c>
    </row>
    <row r="12" spans="1:28" ht="18.75" x14ac:dyDescent="0.3">
      <c r="A12" s="240"/>
      <c r="B12" s="231"/>
      <c r="C12" s="231"/>
      <c r="D12" s="231"/>
      <c r="E12" s="229"/>
      <c r="F12" s="231"/>
      <c r="G12" s="44" t="s">
        <v>19</v>
      </c>
      <c r="H12" s="49"/>
      <c r="I12" s="50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50"/>
      <c r="W12" s="49"/>
      <c r="X12" s="49"/>
      <c r="Y12" s="49"/>
      <c r="Z12" s="49"/>
      <c r="AA12" s="49"/>
      <c r="AB12" s="18"/>
    </row>
    <row r="13" spans="1:28" ht="18.75" x14ac:dyDescent="0.25">
      <c r="A13" s="230" t="s">
        <v>39</v>
      </c>
      <c r="B13" s="230"/>
      <c r="C13" s="230"/>
      <c r="D13" s="230"/>
      <c r="E13" s="228">
        <v>28400000</v>
      </c>
      <c r="F13" s="230"/>
      <c r="G13" s="44" t="s">
        <v>18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7"/>
      <c r="W13" s="51"/>
      <c r="X13" s="51"/>
      <c r="Y13" s="51"/>
      <c r="Z13" s="51"/>
      <c r="AA13" s="51"/>
      <c r="AB13" s="228">
        <v>28400000</v>
      </c>
    </row>
    <row r="14" spans="1:28" ht="18.75" x14ac:dyDescent="0.25">
      <c r="A14" s="231"/>
      <c r="B14" s="231"/>
      <c r="C14" s="231"/>
      <c r="D14" s="231"/>
      <c r="E14" s="229"/>
      <c r="F14" s="231"/>
      <c r="G14" s="44" t="s">
        <v>19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2">
        <v>28400000</v>
      </c>
      <c r="W14" s="50"/>
      <c r="X14" s="50"/>
      <c r="Y14" s="50"/>
      <c r="Z14" s="50"/>
      <c r="AA14" s="50"/>
      <c r="AB14" s="229"/>
    </row>
  </sheetData>
  <mergeCells count="33">
    <mergeCell ref="A7:A8"/>
    <mergeCell ref="A1:H1"/>
    <mergeCell ref="A2:J2"/>
    <mergeCell ref="A3:B3"/>
    <mergeCell ref="A5:C5"/>
    <mergeCell ref="D5:F5"/>
    <mergeCell ref="G5:G6"/>
    <mergeCell ref="H5:I5"/>
    <mergeCell ref="J5:L5"/>
    <mergeCell ref="M5:N5"/>
    <mergeCell ref="O5:S5"/>
    <mergeCell ref="T5:U5"/>
    <mergeCell ref="V5:X5"/>
    <mergeCell ref="Y5:AB5"/>
    <mergeCell ref="F11:F12"/>
    <mergeCell ref="A9:A10"/>
    <mergeCell ref="B9:B10"/>
    <mergeCell ref="C9:C10"/>
    <mergeCell ref="D9:D10"/>
    <mergeCell ref="E9:E10"/>
    <mergeCell ref="F9:F10"/>
    <mergeCell ref="A11:A12"/>
    <mergeCell ref="B11:B12"/>
    <mergeCell ref="C11:C12"/>
    <mergeCell ref="D11:D12"/>
    <mergeCell ref="E11:E12"/>
    <mergeCell ref="AB13:AB14"/>
    <mergeCell ref="A13:A14"/>
    <mergeCell ref="B13:B14"/>
    <mergeCell ref="C13:C14"/>
    <mergeCell ref="D13:D14"/>
    <mergeCell ref="E13:E14"/>
    <mergeCell ref="F13:F14"/>
  </mergeCells>
  <pageMargins left="0.25" right="0.25" top="0.75" bottom="0.75" header="0.3" footer="0.3"/>
  <pageSetup paperSize="14" scale="34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tabSelected="1" workbookViewId="0">
      <pane xSplit="3" ySplit="1" topLeftCell="D6" activePane="bottomRight" state="frozen"/>
      <selection pane="topRight" activeCell="D1" sqref="D1"/>
      <selection pane="bottomLeft" activeCell="A2" sqref="A2"/>
      <selection pane="bottomRight" activeCell="J20" sqref="J20:J21"/>
    </sheetView>
  </sheetViews>
  <sheetFormatPr defaultRowHeight="15" x14ac:dyDescent="0.25"/>
  <cols>
    <col min="1" max="1" width="9.42578125" bestFit="1" customWidth="1"/>
    <col min="3" max="3" width="17.5703125" customWidth="1"/>
    <col min="5" max="5" width="17.85546875" customWidth="1"/>
    <col min="6" max="7" width="9.42578125" bestFit="1" customWidth="1"/>
    <col min="8" max="8" width="16.5703125" bestFit="1" customWidth="1"/>
    <col min="9" max="9" width="13.140625" customWidth="1"/>
    <col min="14" max="14" width="15.28515625" bestFit="1" customWidth="1"/>
    <col min="15" max="16" width="14.5703125" bestFit="1" customWidth="1"/>
    <col min="17" max="17" width="15.42578125" bestFit="1" customWidth="1"/>
    <col min="18" max="21" width="15.28515625" bestFit="1" customWidth="1"/>
    <col min="22" max="22" width="16.5703125" bestFit="1" customWidth="1"/>
    <col min="23" max="24" width="15.28515625" bestFit="1" customWidth="1"/>
    <col min="25" max="26" width="15.42578125" bestFit="1" customWidth="1"/>
    <col min="27" max="27" width="15.28515625" bestFit="1" customWidth="1"/>
  </cols>
  <sheetData>
    <row r="1" spans="1:27" ht="26.25" x14ac:dyDescent="0.4">
      <c r="A1" s="21"/>
      <c r="B1" s="129" t="s">
        <v>126</v>
      </c>
      <c r="C1" s="129"/>
      <c r="D1" s="129"/>
      <c r="E1" s="129"/>
      <c r="F1" s="129"/>
      <c r="G1" s="129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26.25" x14ac:dyDescent="0.4">
      <c r="A2" s="21"/>
      <c r="B2" s="126" t="s">
        <v>127</v>
      </c>
      <c r="C2" s="127"/>
      <c r="D2" s="128"/>
      <c r="E2" s="128"/>
      <c r="F2" s="128"/>
      <c r="G2" s="128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ht="27" thickBot="1" x14ac:dyDescent="0.45">
      <c r="A3" s="21"/>
      <c r="B3" s="126" t="s">
        <v>171</v>
      </c>
      <c r="C3" s="127"/>
      <c r="D3" s="128"/>
      <c r="E3" s="128"/>
      <c r="F3" s="128"/>
      <c r="G3" s="128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 s="104" customFormat="1" ht="16.5" thickBot="1" x14ac:dyDescent="0.3">
      <c r="A4" s="291" t="s">
        <v>29</v>
      </c>
      <c r="B4" s="293" t="s">
        <v>128</v>
      </c>
      <c r="C4" s="272"/>
      <c r="D4" s="272"/>
      <c r="E4" s="272"/>
      <c r="F4" s="271" t="s">
        <v>43</v>
      </c>
      <c r="G4" s="271"/>
      <c r="H4" s="271"/>
      <c r="I4" s="271"/>
      <c r="J4" s="271"/>
      <c r="K4" s="271"/>
      <c r="L4" s="271"/>
      <c r="M4" s="272" t="s">
        <v>129</v>
      </c>
      <c r="N4" s="271" t="s">
        <v>130</v>
      </c>
      <c r="O4" s="271"/>
      <c r="P4" s="271"/>
      <c r="Q4" s="271"/>
      <c r="R4" s="272" t="s">
        <v>131</v>
      </c>
      <c r="S4" s="273"/>
      <c r="T4" s="274" t="s">
        <v>82</v>
      </c>
      <c r="U4" s="275"/>
      <c r="V4" s="276" t="s">
        <v>48</v>
      </c>
      <c r="W4" s="276"/>
      <c r="X4" s="271"/>
      <c r="Y4" s="271"/>
      <c r="Z4" s="271"/>
      <c r="AA4" s="277"/>
    </row>
    <row r="5" spans="1:27" s="104" customFormat="1" ht="63.75" thickBot="1" x14ac:dyDescent="0.3">
      <c r="A5" s="292"/>
      <c r="B5" s="278" t="s">
        <v>132</v>
      </c>
      <c r="C5" s="279"/>
      <c r="D5" s="279" t="s">
        <v>133</v>
      </c>
      <c r="E5" s="279"/>
      <c r="F5" s="113" t="s">
        <v>134</v>
      </c>
      <c r="G5" s="113" t="s">
        <v>51</v>
      </c>
      <c r="H5" s="113" t="s">
        <v>135</v>
      </c>
      <c r="I5" s="113" t="s">
        <v>136</v>
      </c>
      <c r="J5" s="113" t="s">
        <v>137</v>
      </c>
      <c r="K5" s="113" t="s">
        <v>138</v>
      </c>
      <c r="L5" s="114" t="s">
        <v>139</v>
      </c>
      <c r="M5" s="294"/>
      <c r="N5" s="113" t="s">
        <v>140</v>
      </c>
      <c r="O5" s="113" t="s">
        <v>141</v>
      </c>
      <c r="P5" s="113" t="s">
        <v>142</v>
      </c>
      <c r="Q5" s="113" t="s">
        <v>143</v>
      </c>
      <c r="R5" s="113" t="s">
        <v>144</v>
      </c>
      <c r="S5" s="113" t="s">
        <v>145</v>
      </c>
      <c r="T5" s="115" t="s">
        <v>146</v>
      </c>
      <c r="U5" s="115" t="s">
        <v>147</v>
      </c>
      <c r="V5" s="113" t="s">
        <v>148</v>
      </c>
      <c r="W5" s="113" t="s">
        <v>105</v>
      </c>
      <c r="X5" s="113" t="s">
        <v>149</v>
      </c>
      <c r="Y5" s="113" t="s">
        <v>150</v>
      </c>
      <c r="Z5" s="113" t="s">
        <v>151</v>
      </c>
      <c r="AA5" s="116" t="s">
        <v>152</v>
      </c>
    </row>
    <row r="6" spans="1:27" s="104" customFormat="1" x14ac:dyDescent="0.25">
      <c r="A6" s="295"/>
      <c r="B6" s="297"/>
      <c r="C6" s="298"/>
      <c r="D6" s="301"/>
      <c r="E6" s="301"/>
      <c r="F6" s="302"/>
      <c r="G6" s="267"/>
      <c r="H6" s="267"/>
      <c r="I6" s="267"/>
      <c r="J6" s="269"/>
      <c r="K6" s="267"/>
      <c r="L6" s="289"/>
      <c r="M6" s="289"/>
      <c r="N6" s="265" t="s">
        <v>153</v>
      </c>
      <c r="O6" s="265" t="s">
        <v>154</v>
      </c>
      <c r="P6" s="265" t="s">
        <v>155</v>
      </c>
      <c r="Q6" s="265" t="s">
        <v>156</v>
      </c>
      <c r="R6" s="265" t="s">
        <v>157</v>
      </c>
      <c r="S6" s="265" t="s">
        <v>154</v>
      </c>
      <c r="T6" s="265" t="s">
        <v>158</v>
      </c>
      <c r="U6" s="265" t="s">
        <v>159</v>
      </c>
      <c r="V6" s="267">
        <v>0</v>
      </c>
      <c r="W6" s="267" t="s">
        <v>160</v>
      </c>
      <c r="X6" s="265" t="s">
        <v>161</v>
      </c>
      <c r="Y6" s="265" t="s">
        <v>162</v>
      </c>
      <c r="Z6" s="265"/>
      <c r="AA6" s="260"/>
    </row>
    <row r="7" spans="1:27" s="104" customFormat="1" ht="15.75" thickBot="1" x14ac:dyDescent="0.3">
      <c r="A7" s="296"/>
      <c r="B7" s="299"/>
      <c r="C7" s="300"/>
      <c r="D7" s="294"/>
      <c r="E7" s="294"/>
      <c r="F7" s="303"/>
      <c r="G7" s="268"/>
      <c r="H7" s="268"/>
      <c r="I7" s="268"/>
      <c r="J7" s="270"/>
      <c r="K7" s="268"/>
      <c r="L7" s="290"/>
      <c r="M7" s="290"/>
      <c r="N7" s="266"/>
      <c r="O7" s="266"/>
      <c r="P7" s="266"/>
      <c r="Q7" s="266"/>
      <c r="R7" s="266"/>
      <c r="S7" s="266"/>
      <c r="T7" s="266"/>
      <c r="U7" s="266"/>
      <c r="V7" s="268"/>
      <c r="W7" s="268"/>
      <c r="X7" s="266"/>
      <c r="Y7" s="266"/>
      <c r="Z7" s="266"/>
      <c r="AA7" s="261"/>
    </row>
    <row r="8" spans="1:27" s="104" customFormat="1" x14ac:dyDescent="0.25">
      <c r="A8" s="288"/>
      <c r="B8" s="262"/>
      <c r="C8" s="262"/>
      <c r="D8" s="263"/>
      <c r="E8" s="263"/>
      <c r="F8" s="263"/>
      <c r="G8" s="257"/>
      <c r="H8" s="257"/>
      <c r="I8" s="257"/>
      <c r="J8" s="264"/>
      <c r="K8" s="257"/>
      <c r="L8" s="258"/>
      <c r="M8" s="258"/>
      <c r="N8" s="256" t="s">
        <v>153</v>
      </c>
      <c r="O8" s="256" t="s">
        <v>154</v>
      </c>
      <c r="P8" s="256" t="s">
        <v>155</v>
      </c>
      <c r="Q8" s="256" t="s">
        <v>156</v>
      </c>
      <c r="R8" s="256" t="s">
        <v>157</v>
      </c>
      <c r="S8" s="256" t="s">
        <v>154</v>
      </c>
      <c r="T8" s="256" t="s">
        <v>158</v>
      </c>
      <c r="U8" s="256" t="s">
        <v>159</v>
      </c>
      <c r="V8" s="257">
        <v>0</v>
      </c>
      <c r="W8" s="257" t="s">
        <v>160</v>
      </c>
      <c r="X8" s="256" t="s">
        <v>161</v>
      </c>
      <c r="Y8" s="256" t="s">
        <v>162</v>
      </c>
      <c r="Z8" s="256"/>
      <c r="AA8" s="256"/>
    </row>
    <row r="9" spans="1:27" s="104" customFormat="1" x14ac:dyDescent="0.25">
      <c r="A9" s="288"/>
      <c r="B9" s="262"/>
      <c r="C9" s="262"/>
      <c r="D9" s="263"/>
      <c r="E9" s="263"/>
      <c r="F9" s="263"/>
      <c r="G9" s="257"/>
      <c r="H9" s="257"/>
      <c r="I9" s="257"/>
      <c r="J9" s="264"/>
      <c r="K9" s="257"/>
      <c r="L9" s="258"/>
      <c r="M9" s="258"/>
      <c r="N9" s="256"/>
      <c r="O9" s="256"/>
      <c r="P9" s="256"/>
      <c r="Q9" s="256"/>
      <c r="R9" s="256"/>
      <c r="S9" s="256"/>
      <c r="T9" s="256"/>
      <c r="U9" s="256"/>
      <c r="V9" s="257"/>
      <c r="W9" s="257"/>
      <c r="X9" s="256"/>
      <c r="Y9" s="256"/>
      <c r="Z9" s="256"/>
      <c r="AA9" s="256"/>
    </row>
    <row r="10" spans="1:27" ht="15.75" x14ac:dyDescent="0.25">
      <c r="A10" s="250">
        <v>1</v>
      </c>
      <c r="B10" s="249" t="s">
        <v>163</v>
      </c>
      <c r="C10" s="249"/>
      <c r="D10" s="249" t="s">
        <v>173</v>
      </c>
      <c r="E10" s="249"/>
      <c r="F10" s="249">
        <v>1</v>
      </c>
      <c r="G10" s="249">
        <v>7</v>
      </c>
      <c r="H10" s="255">
        <v>19790000</v>
      </c>
      <c r="I10" s="255" t="s">
        <v>164</v>
      </c>
      <c r="J10" s="255" t="s">
        <v>70</v>
      </c>
      <c r="K10" s="259" t="s">
        <v>71</v>
      </c>
      <c r="L10" s="253" t="s">
        <v>71</v>
      </c>
      <c r="M10" s="22" t="s">
        <v>18</v>
      </c>
      <c r="N10" s="23">
        <v>44599</v>
      </c>
      <c r="O10" s="23">
        <v>44606</v>
      </c>
      <c r="P10" s="23">
        <v>44613</v>
      </c>
      <c r="Q10" s="23">
        <v>44628</v>
      </c>
      <c r="R10" s="23">
        <v>44635</v>
      </c>
      <c r="S10" s="23">
        <v>44642</v>
      </c>
      <c r="T10" s="23">
        <v>44673</v>
      </c>
      <c r="U10" s="23">
        <v>44676</v>
      </c>
      <c r="V10" s="24">
        <v>19780000</v>
      </c>
      <c r="W10" s="23">
        <v>44683</v>
      </c>
      <c r="X10" s="23">
        <v>44690</v>
      </c>
      <c r="Y10" s="23">
        <v>44704</v>
      </c>
      <c r="Z10" s="23">
        <v>44712</v>
      </c>
      <c r="AA10" s="25">
        <v>44715</v>
      </c>
    </row>
    <row r="11" spans="1:27" ht="15.75" x14ac:dyDescent="0.25">
      <c r="A11" s="250"/>
      <c r="B11" s="249"/>
      <c r="C11" s="249"/>
      <c r="D11" s="249"/>
      <c r="E11" s="249"/>
      <c r="F11" s="249"/>
      <c r="G11" s="249"/>
      <c r="H11" s="255"/>
      <c r="I11" s="255"/>
      <c r="J11" s="255"/>
      <c r="K11" s="259"/>
      <c r="L11" s="253"/>
      <c r="M11" s="26" t="s">
        <v>19</v>
      </c>
      <c r="N11" s="23"/>
      <c r="O11" s="27"/>
      <c r="P11" s="23"/>
      <c r="Q11" s="23"/>
      <c r="R11" s="23"/>
      <c r="S11" s="23"/>
      <c r="T11" s="23"/>
      <c r="U11" s="23"/>
      <c r="V11" s="28"/>
      <c r="W11" s="23"/>
      <c r="X11" s="23"/>
      <c r="Y11" s="23"/>
      <c r="Z11" s="23"/>
      <c r="AA11" s="25"/>
    </row>
    <row r="12" spans="1:27" ht="15.75" x14ac:dyDescent="0.25">
      <c r="A12" s="250">
        <v>2</v>
      </c>
      <c r="B12" s="249" t="s">
        <v>174</v>
      </c>
      <c r="C12" s="249"/>
      <c r="D12" s="249" t="s">
        <v>175</v>
      </c>
      <c r="E12" s="249"/>
      <c r="F12" s="249">
        <v>1</v>
      </c>
      <c r="G12" s="249">
        <v>1</v>
      </c>
      <c r="H12" s="255">
        <v>7364760</v>
      </c>
      <c r="I12" s="255" t="s">
        <v>261</v>
      </c>
      <c r="J12" s="255" t="s">
        <v>70</v>
      </c>
      <c r="K12" s="259" t="s">
        <v>122</v>
      </c>
      <c r="L12" s="253" t="s">
        <v>122</v>
      </c>
      <c r="M12" s="22" t="s">
        <v>18</v>
      </c>
      <c r="N12" s="29">
        <v>44648</v>
      </c>
      <c r="O12" s="29">
        <v>44679</v>
      </c>
      <c r="P12" s="29">
        <v>44684</v>
      </c>
      <c r="Q12" s="29">
        <v>44711</v>
      </c>
      <c r="R12" s="29">
        <v>44718</v>
      </c>
      <c r="S12" s="29">
        <v>44725</v>
      </c>
      <c r="T12" s="29">
        <v>44739</v>
      </c>
      <c r="U12" s="29">
        <v>44741</v>
      </c>
      <c r="V12" s="24">
        <v>7364760</v>
      </c>
      <c r="W12" s="29">
        <v>44748</v>
      </c>
      <c r="X12" s="29">
        <v>44762</v>
      </c>
      <c r="Y12" s="29">
        <v>44790</v>
      </c>
      <c r="Z12" s="29">
        <v>44766</v>
      </c>
      <c r="AA12" s="30">
        <v>44773</v>
      </c>
    </row>
    <row r="13" spans="1:27" ht="15.75" x14ac:dyDescent="0.25">
      <c r="A13" s="250"/>
      <c r="B13" s="249"/>
      <c r="C13" s="249"/>
      <c r="D13" s="249"/>
      <c r="E13" s="249"/>
      <c r="F13" s="249"/>
      <c r="G13" s="249"/>
      <c r="H13" s="255"/>
      <c r="I13" s="255"/>
      <c r="J13" s="255"/>
      <c r="K13" s="259"/>
      <c r="L13" s="253"/>
      <c r="M13" s="26" t="s">
        <v>19</v>
      </c>
      <c r="N13" s="26"/>
      <c r="O13" s="31"/>
      <c r="P13" s="31"/>
      <c r="Q13" s="26"/>
      <c r="R13" s="26"/>
      <c r="S13" s="26"/>
      <c r="T13" s="26"/>
      <c r="U13" s="26"/>
      <c r="V13" s="24"/>
      <c r="W13" s="26"/>
      <c r="X13" s="32"/>
      <c r="Y13" s="26"/>
      <c r="Z13" s="26"/>
      <c r="AA13" s="26"/>
    </row>
    <row r="14" spans="1:27" ht="15.75" customHeight="1" x14ac:dyDescent="0.25">
      <c r="A14" s="250">
        <v>3</v>
      </c>
      <c r="B14" s="249" t="s">
        <v>165</v>
      </c>
      <c r="C14" s="249"/>
      <c r="D14" s="249" t="s">
        <v>176</v>
      </c>
      <c r="E14" s="249"/>
      <c r="F14" s="249">
        <v>1</v>
      </c>
      <c r="G14" s="249">
        <v>5</v>
      </c>
      <c r="H14" s="255">
        <v>2500000</v>
      </c>
      <c r="I14" s="255" t="s">
        <v>261</v>
      </c>
      <c r="J14" s="255" t="s">
        <v>70</v>
      </c>
      <c r="K14" s="253" t="s">
        <v>71</v>
      </c>
      <c r="L14" s="253" t="s">
        <v>71</v>
      </c>
      <c r="M14" s="26" t="s">
        <v>18</v>
      </c>
      <c r="N14" s="29">
        <v>44594</v>
      </c>
      <c r="O14" s="26" t="s">
        <v>72</v>
      </c>
      <c r="P14" s="29">
        <v>44602</v>
      </c>
      <c r="Q14" s="29">
        <v>44616</v>
      </c>
      <c r="R14" s="29">
        <v>44627</v>
      </c>
      <c r="S14" s="26" t="s">
        <v>72</v>
      </c>
      <c r="T14" s="29">
        <v>44634</v>
      </c>
      <c r="U14" s="29">
        <v>44636</v>
      </c>
      <c r="V14" s="24">
        <v>2500000</v>
      </c>
      <c r="W14" s="29">
        <v>44643</v>
      </c>
      <c r="X14" s="29">
        <v>44650</v>
      </c>
      <c r="Y14" s="29">
        <v>44673</v>
      </c>
      <c r="Z14" s="29">
        <v>44683</v>
      </c>
      <c r="AA14" s="29">
        <v>44690</v>
      </c>
    </row>
    <row r="15" spans="1:27" ht="15.75" x14ac:dyDescent="0.25">
      <c r="A15" s="250"/>
      <c r="B15" s="249"/>
      <c r="C15" s="249"/>
      <c r="D15" s="249"/>
      <c r="E15" s="249"/>
      <c r="F15" s="249"/>
      <c r="G15" s="249"/>
      <c r="H15" s="255"/>
      <c r="I15" s="255"/>
      <c r="J15" s="255"/>
      <c r="K15" s="253"/>
      <c r="L15" s="253"/>
      <c r="M15" s="26" t="s">
        <v>19</v>
      </c>
      <c r="N15" s="26"/>
      <c r="O15" s="31"/>
      <c r="P15" s="31"/>
      <c r="Q15" s="26"/>
      <c r="R15" s="26"/>
      <c r="S15" s="26"/>
      <c r="T15" s="26"/>
      <c r="U15" s="26"/>
      <c r="V15" s="24"/>
      <c r="W15" s="26"/>
      <c r="X15" s="32"/>
      <c r="Y15" s="26"/>
      <c r="Z15" s="26"/>
      <c r="AA15" s="26"/>
    </row>
    <row r="16" spans="1:27" ht="15.75" customHeight="1" x14ac:dyDescent="0.25">
      <c r="A16" s="280">
        <v>4</v>
      </c>
      <c r="B16" s="249" t="s">
        <v>167</v>
      </c>
      <c r="C16" s="249"/>
      <c r="D16" s="249" t="s">
        <v>177</v>
      </c>
      <c r="E16" s="249"/>
      <c r="F16" s="249">
        <v>1</v>
      </c>
      <c r="G16" s="249">
        <v>41</v>
      </c>
      <c r="H16" s="255">
        <v>3280000</v>
      </c>
      <c r="I16" s="255" t="s">
        <v>261</v>
      </c>
      <c r="J16" s="248" t="s">
        <v>70</v>
      </c>
      <c r="K16" s="248" t="s">
        <v>71</v>
      </c>
      <c r="L16" s="248" t="s">
        <v>71</v>
      </c>
      <c r="M16" s="22" t="s">
        <v>18</v>
      </c>
      <c r="N16" s="23">
        <v>44602</v>
      </c>
      <c r="O16" s="23">
        <v>44609</v>
      </c>
      <c r="P16" s="23">
        <v>44616</v>
      </c>
      <c r="Q16" s="23">
        <v>44622</v>
      </c>
      <c r="R16" s="23">
        <v>44629</v>
      </c>
      <c r="S16" s="23">
        <v>44636</v>
      </c>
      <c r="T16" s="23">
        <v>44671</v>
      </c>
      <c r="U16" s="23">
        <v>44673</v>
      </c>
      <c r="V16" s="24">
        <v>3280000</v>
      </c>
      <c r="W16" s="23">
        <v>44680</v>
      </c>
      <c r="X16" s="23">
        <v>44690</v>
      </c>
      <c r="Y16" s="23">
        <v>44704</v>
      </c>
      <c r="Z16" s="23">
        <v>44712</v>
      </c>
      <c r="AA16" s="25">
        <v>44715</v>
      </c>
    </row>
    <row r="17" spans="1:27" ht="15.75" x14ac:dyDescent="0.25">
      <c r="A17" s="281"/>
      <c r="B17" s="249"/>
      <c r="C17" s="249"/>
      <c r="D17" s="249"/>
      <c r="E17" s="249"/>
      <c r="F17" s="249"/>
      <c r="G17" s="249"/>
      <c r="H17" s="255"/>
      <c r="I17" s="255"/>
      <c r="J17" s="248"/>
      <c r="K17" s="248"/>
      <c r="L17" s="248"/>
      <c r="M17" s="26" t="s">
        <v>19</v>
      </c>
      <c r="N17" s="23"/>
      <c r="O17" s="27"/>
      <c r="P17" s="23"/>
      <c r="Q17" s="23"/>
      <c r="R17" s="23"/>
      <c r="S17" s="23"/>
      <c r="T17" s="23"/>
      <c r="U17" s="23"/>
      <c r="V17" s="24"/>
      <c r="W17" s="26"/>
      <c r="X17" s="32"/>
      <c r="Y17" s="26"/>
      <c r="Z17" s="26"/>
      <c r="AA17" s="26"/>
    </row>
    <row r="18" spans="1:27" ht="31.5" x14ac:dyDescent="0.25">
      <c r="A18" s="286">
        <v>5</v>
      </c>
      <c r="B18" s="282" t="s">
        <v>204</v>
      </c>
      <c r="C18" s="283"/>
      <c r="D18" s="249" t="s">
        <v>178</v>
      </c>
      <c r="E18" s="249"/>
      <c r="F18" s="57">
        <v>5</v>
      </c>
      <c r="G18" s="57">
        <v>5</v>
      </c>
      <c r="H18" s="58">
        <v>100000</v>
      </c>
      <c r="I18" s="58" t="s">
        <v>202</v>
      </c>
      <c r="J18" s="248" t="s">
        <v>70</v>
      </c>
      <c r="K18" s="248" t="s">
        <v>71</v>
      </c>
      <c r="L18" s="248" t="s">
        <v>71</v>
      </c>
      <c r="M18" s="22" t="s">
        <v>18</v>
      </c>
      <c r="N18" s="23">
        <v>44602</v>
      </c>
      <c r="O18" s="23">
        <v>44609</v>
      </c>
      <c r="P18" s="23">
        <v>44616</v>
      </c>
      <c r="Q18" s="23">
        <v>44622</v>
      </c>
      <c r="R18" s="23">
        <v>44629</v>
      </c>
      <c r="S18" s="23">
        <v>44636</v>
      </c>
      <c r="T18" s="23">
        <v>44671</v>
      </c>
      <c r="U18" s="23">
        <v>44673</v>
      </c>
      <c r="V18" s="24">
        <v>100000</v>
      </c>
      <c r="W18" s="23">
        <v>44680</v>
      </c>
      <c r="X18" s="23">
        <v>44690</v>
      </c>
      <c r="Y18" s="23">
        <v>44704</v>
      </c>
      <c r="Z18" s="23">
        <v>44712</v>
      </c>
      <c r="AA18" s="25">
        <v>44715</v>
      </c>
    </row>
    <row r="19" spans="1:27" ht="15.75" x14ac:dyDescent="0.25">
      <c r="A19" s="287"/>
      <c r="B19" s="284"/>
      <c r="C19" s="285"/>
      <c r="D19" s="249"/>
      <c r="E19" s="249"/>
      <c r="F19" s="57"/>
      <c r="G19" s="57"/>
      <c r="H19" s="58"/>
      <c r="I19" s="58"/>
      <c r="J19" s="248"/>
      <c r="K19" s="248"/>
      <c r="L19" s="248"/>
      <c r="M19" s="60" t="s">
        <v>19</v>
      </c>
      <c r="N19" s="23"/>
      <c r="O19" s="27"/>
      <c r="P19" s="23"/>
      <c r="Q19" s="23"/>
      <c r="R19" s="23"/>
      <c r="S19" s="23"/>
      <c r="T19" s="23"/>
      <c r="U19" s="23"/>
      <c r="V19" s="24"/>
      <c r="W19" s="60"/>
      <c r="X19" s="59"/>
      <c r="Y19" s="60"/>
      <c r="Z19" s="60"/>
      <c r="AA19" s="60"/>
    </row>
    <row r="20" spans="1:27" ht="15.75" x14ac:dyDescent="0.25">
      <c r="A20" s="250">
        <v>6</v>
      </c>
      <c r="B20" s="249" t="s">
        <v>168</v>
      </c>
      <c r="C20" s="249"/>
      <c r="D20" s="249" t="s">
        <v>203</v>
      </c>
      <c r="E20" s="249"/>
      <c r="F20" s="249">
        <v>5</v>
      </c>
      <c r="G20" s="254">
        <v>5</v>
      </c>
      <c r="H20" s="255">
        <v>2800000</v>
      </c>
      <c r="I20" s="255" t="s">
        <v>262</v>
      </c>
      <c r="J20" s="255" t="s">
        <v>70</v>
      </c>
      <c r="K20" s="253" t="s">
        <v>71</v>
      </c>
      <c r="L20" s="253" t="s">
        <v>71</v>
      </c>
      <c r="M20" s="26" t="s">
        <v>18</v>
      </c>
      <c r="N20" s="29">
        <v>44567</v>
      </c>
      <c r="O20" s="26" t="s">
        <v>72</v>
      </c>
      <c r="P20" s="29">
        <v>44574</v>
      </c>
      <c r="Q20" s="29">
        <v>44581</v>
      </c>
      <c r="R20" s="29">
        <v>44588</v>
      </c>
      <c r="S20" s="26" t="s">
        <v>72</v>
      </c>
      <c r="T20" s="29">
        <v>44613</v>
      </c>
      <c r="U20" s="29">
        <v>44615</v>
      </c>
      <c r="V20" s="24">
        <v>2800000</v>
      </c>
      <c r="W20" s="29">
        <v>44622</v>
      </c>
      <c r="X20" s="29">
        <v>44629</v>
      </c>
      <c r="Y20" s="29">
        <v>44636</v>
      </c>
      <c r="Z20" s="29">
        <v>44643</v>
      </c>
      <c r="AA20" s="29">
        <v>44650</v>
      </c>
    </row>
    <row r="21" spans="1:27" ht="15.75" x14ac:dyDescent="0.25">
      <c r="A21" s="250"/>
      <c r="B21" s="249"/>
      <c r="C21" s="249"/>
      <c r="D21" s="249"/>
      <c r="E21" s="249"/>
      <c r="F21" s="249"/>
      <c r="G21" s="249"/>
      <c r="H21" s="255"/>
      <c r="I21" s="255"/>
      <c r="J21" s="255"/>
      <c r="K21" s="253"/>
      <c r="L21" s="253"/>
      <c r="M21" s="26" t="s">
        <v>19</v>
      </c>
      <c r="N21" s="26"/>
      <c r="O21" s="31"/>
      <c r="P21" s="31"/>
      <c r="Q21" s="26"/>
      <c r="R21" s="26"/>
      <c r="S21" s="26"/>
      <c r="T21" s="26"/>
      <c r="U21" s="26"/>
      <c r="V21" s="24"/>
      <c r="W21" s="26"/>
      <c r="X21" s="32"/>
      <c r="Y21" s="26"/>
      <c r="Z21" s="26"/>
      <c r="AA21" s="26"/>
    </row>
    <row r="22" spans="1:27" ht="15.75" x14ac:dyDescent="0.25">
      <c r="A22" s="250"/>
      <c r="B22" s="250" t="s">
        <v>39</v>
      </c>
      <c r="C22" s="250"/>
      <c r="D22" s="250"/>
      <c r="E22" s="250"/>
      <c r="F22" s="34"/>
      <c r="G22" s="34"/>
      <c r="H22" s="251">
        <f>SUM(H10:H21)</f>
        <v>35834760</v>
      </c>
      <c r="I22" s="34"/>
      <c r="J22" s="34"/>
      <c r="K22" s="34"/>
      <c r="L22" s="34"/>
      <c r="M22" s="33" t="s">
        <v>18</v>
      </c>
      <c r="N22" s="34"/>
      <c r="O22" s="34"/>
      <c r="P22" s="34"/>
      <c r="Q22" s="34"/>
      <c r="R22" s="34"/>
      <c r="S22" s="34"/>
      <c r="T22" s="34"/>
      <c r="U22" s="34"/>
      <c r="V22" s="35">
        <v>35834760</v>
      </c>
      <c r="W22" s="34"/>
      <c r="X22" s="34"/>
      <c r="Y22" s="34"/>
      <c r="Z22" s="34"/>
      <c r="AA22" s="34"/>
    </row>
    <row r="23" spans="1:27" ht="15.75" x14ac:dyDescent="0.25">
      <c r="A23" s="250"/>
      <c r="B23" s="250"/>
      <c r="C23" s="250"/>
      <c r="D23" s="250"/>
      <c r="E23" s="250"/>
      <c r="F23" s="34"/>
      <c r="G23" s="34"/>
      <c r="H23" s="252"/>
      <c r="I23" s="34"/>
      <c r="J23" s="34"/>
      <c r="K23" s="34"/>
      <c r="L23" s="34"/>
      <c r="M23" s="33" t="s">
        <v>19</v>
      </c>
      <c r="N23" s="34"/>
      <c r="O23" s="34"/>
      <c r="P23" s="34"/>
      <c r="Q23" s="34"/>
      <c r="R23" s="34"/>
      <c r="S23" s="34"/>
      <c r="T23" s="34"/>
      <c r="U23" s="34"/>
      <c r="V23" s="35"/>
      <c r="W23" s="34"/>
      <c r="X23" s="34"/>
      <c r="Y23" s="34"/>
      <c r="Z23" s="34"/>
      <c r="AA23" s="34"/>
    </row>
  </sheetData>
  <mergeCells count="120">
    <mergeCell ref="G12:G13"/>
    <mergeCell ref="H12:H13"/>
    <mergeCell ref="I12:I13"/>
    <mergeCell ref="J12:J13"/>
    <mergeCell ref="K12:K13"/>
    <mergeCell ref="L12:L13"/>
    <mergeCell ref="B14:C15"/>
    <mergeCell ref="D14:E15"/>
    <mergeCell ref="F14:F15"/>
    <mergeCell ref="G14:G15"/>
    <mergeCell ref="H14:H15"/>
    <mergeCell ref="I14:I15"/>
    <mergeCell ref="J14:J15"/>
    <mergeCell ref="K14:K15"/>
    <mergeCell ref="L14:L15"/>
    <mergeCell ref="A4:A5"/>
    <mergeCell ref="B4:E4"/>
    <mergeCell ref="F4:L4"/>
    <mergeCell ref="M4:M5"/>
    <mergeCell ref="A6:A7"/>
    <mergeCell ref="B6:C7"/>
    <mergeCell ref="D6:E7"/>
    <mergeCell ref="F6:F7"/>
    <mergeCell ref="G6:G7"/>
    <mergeCell ref="H6:H7"/>
    <mergeCell ref="N4:Q4"/>
    <mergeCell ref="R4:S4"/>
    <mergeCell ref="T4:U4"/>
    <mergeCell ref="V4:AA4"/>
    <mergeCell ref="B5:C5"/>
    <mergeCell ref="D5:E5"/>
    <mergeCell ref="A22:A23"/>
    <mergeCell ref="A20:A21"/>
    <mergeCell ref="B20:C21"/>
    <mergeCell ref="A16:A17"/>
    <mergeCell ref="A14:A15"/>
    <mergeCell ref="A10:A11"/>
    <mergeCell ref="A12:A13"/>
    <mergeCell ref="B12:C13"/>
    <mergeCell ref="B22:C23"/>
    <mergeCell ref="B18:C19"/>
    <mergeCell ref="A18:A19"/>
    <mergeCell ref="A8:A9"/>
    <mergeCell ref="K6:K7"/>
    <mergeCell ref="L6:L7"/>
    <mergeCell ref="M6:M7"/>
    <mergeCell ref="N6:N7"/>
    <mergeCell ref="D12:E13"/>
    <mergeCell ref="F12:F13"/>
    <mergeCell ref="AA6:AA7"/>
    <mergeCell ref="B8:C9"/>
    <mergeCell ref="D8:E9"/>
    <mergeCell ref="F8:F9"/>
    <mergeCell ref="G8:G9"/>
    <mergeCell ref="H8:H9"/>
    <mergeCell ref="I8:I9"/>
    <mergeCell ref="J8:J9"/>
    <mergeCell ref="K8:K9"/>
    <mergeCell ref="L8:L9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R6:R7"/>
    <mergeCell ref="S6:S7"/>
    <mergeCell ref="T6:T7"/>
    <mergeCell ref="I6:I7"/>
    <mergeCell ref="J6:J7"/>
    <mergeCell ref="Y8:Y9"/>
    <mergeCell ref="Z8:Z9"/>
    <mergeCell ref="AA8:AA9"/>
    <mergeCell ref="B10:C11"/>
    <mergeCell ref="D10:E11"/>
    <mergeCell ref="F10:F11"/>
    <mergeCell ref="G10:G11"/>
    <mergeCell ref="H10:H11"/>
    <mergeCell ref="I10:I11"/>
    <mergeCell ref="J10:J11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K10:K11"/>
    <mergeCell ref="L10:L11"/>
    <mergeCell ref="B16:C17"/>
    <mergeCell ref="D16:E17"/>
    <mergeCell ref="F16:F17"/>
    <mergeCell ref="G16:G17"/>
    <mergeCell ref="H16:H17"/>
    <mergeCell ref="I16:I17"/>
    <mergeCell ref="J16:J17"/>
    <mergeCell ref="K16:K17"/>
    <mergeCell ref="L16:L17"/>
    <mergeCell ref="J18:J19"/>
    <mergeCell ref="K18:K19"/>
    <mergeCell ref="L18:L19"/>
    <mergeCell ref="D18:E19"/>
    <mergeCell ref="D22:E23"/>
    <mergeCell ref="H22:H23"/>
    <mergeCell ref="K20:K21"/>
    <mergeCell ref="L20:L21"/>
    <mergeCell ref="D20:E21"/>
    <mergeCell ref="F20:F21"/>
    <mergeCell ref="G20:G21"/>
    <mergeCell ref="H20:H21"/>
    <mergeCell ref="I20:I21"/>
    <mergeCell ref="J20:J21"/>
  </mergeCells>
  <pageMargins left="0.25" right="0.25" top="0.75" bottom="0.75" header="0.3" footer="0.3"/>
  <pageSetup paperSize="14" scale="4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Non-Proc items</vt:lpstr>
      <vt:lpstr>trg conf wsh</vt:lpstr>
      <vt:lpstr>Non-Cons</vt:lpstr>
      <vt:lpstr>Consultancy</vt:lpstr>
      <vt:lpstr>Goods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2022-03-03T15:05:33Z</cp:lastPrinted>
  <dcterms:created xsi:type="dcterms:W3CDTF">2021-09-20T12:12:58Z</dcterms:created>
  <dcterms:modified xsi:type="dcterms:W3CDTF">2022-03-04T11:23:45Z</dcterms:modified>
</cp:coreProperties>
</file>