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 E. OLADOKUN\Desktop\2022 PROCUREMENT PLAN\LASPEC 2022 PROCUREMENT PLAN- TO PPA\"/>
    </mc:Choice>
  </mc:AlternateContent>
  <bookViews>
    <workbookView xWindow="0" yWindow="60" windowWidth="19440" windowHeight="9675" firstSheet="1" activeTab="4"/>
  </bookViews>
  <sheets>
    <sheet name="GOODS FINAL (C)" sheetId="14" r:id="rId1"/>
    <sheet name="NON CONSULTING (C)" sheetId="13" r:id="rId2"/>
    <sheet name="CONSULTING(C)" sheetId="12" r:id="rId3"/>
    <sheet name="NON-PROCURABLE (C)" sheetId="16" r:id="rId4"/>
    <sheet name="WORKSHOP  " sheetId="19" r:id="rId5"/>
    <sheet name="Sheet1" sheetId="20" r:id="rId6"/>
  </sheets>
  <definedNames>
    <definedName name="_xlnm.Print_Area" localSheetId="2">'CONSULTING(C)'!$A$1:$AD$29</definedName>
    <definedName name="_xlnm.Print_Area" localSheetId="0">'GOODS FINAL (C)'!$A$1:$Z$41</definedName>
    <definedName name="_xlnm.Print_Area" localSheetId="1">'NON CONSULTING (C)'!$A$1:$AA$65</definedName>
    <definedName name="_xlnm.Print_Area" localSheetId="3">'NON-PROCURABLE (C)'!$A$1:$S$69</definedName>
    <definedName name="_xlnm.Print_Area" localSheetId="4">'WORKSHOP  '!$A$1:$M$33</definedName>
    <definedName name="_xlnm.Print_Titles" localSheetId="0">'GOODS FINAL (C)'!$4:$6</definedName>
    <definedName name="_xlnm.Print_Titles" localSheetId="1">'NON CONSULTING (C)'!$4:$7</definedName>
    <definedName name="_xlnm.Print_Titles" localSheetId="3">'NON-PROCURABLE (C)'!$6:$6</definedName>
    <definedName name="_xlnm.Print_Titles" localSheetId="4">'WORKSHOP  '!$4:$4</definedName>
  </definedNames>
  <calcPr calcId="152511"/>
</workbook>
</file>

<file path=xl/calcChain.xml><?xml version="1.0" encoding="utf-8"?>
<calcChain xmlns="http://schemas.openxmlformats.org/spreadsheetml/2006/main">
  <c r="P28" i="19" l="1"/>
  <c r="O23" i="19" l="1"/>
  <c r="O25" i="19" s="1"/>
  <c r="O27" i="19" s="1"/>
  <c r="F68" i="16"/>
  <c r="G25" i="12"/>
  <c r="G40" i="14"/>
  <c r="G64" i="13"/>
  <c r="M30" i="19" l="1"/>
  <c r="M27" i="19"/>
  <c r="N23" i="19" l="1"/>
  <c r="I65" i="16"/>
  <c r="M62" i="16"/>
  <c r="N59" i="16"/>
  <c r="J52" i="14" l="1"/>
  <c r="C68" i="14" l="1"/>
  <c r="A69" i="14"/>
  <c r="D68" i="14" s="1"/>
  <c r="H56" i="16"/>
  <c r="H19" i="16"/>
  <c r="H54" i="16"/>
  <c r="H25" i="16"/>
  <c r="H51" i="16"/>
  <c r="M24" i="19"/>
  <c r="H49" i="16"/>
  <c r="H9" i="16" l="1"/>
  <c r="H13" i="16"/>
  <c r="G61" i="14" l="1"/>
  <c r="G55" i="14"/>
  <c r="H80" i="16"/>
  <c r="D93" i="16"/>
  <c r="M22" i="19"/>
  <c r="H43" i="16"/>
  <c r="E78" i="16"/>
  <c r="D81" i="16"/>
  <c r="N65" i="14"/>
  <c r="N52" i="14"/>
  <c r="H23" i="16"/>
  <c r="H47" i="16"/>
  <c r="M19" i="19"/>
  <c r="M16" i="19"/>
  <c r="M14" i="19"/>
  <c r="M11" i="19"/>
  <c r="M8" i="19"/>
  <c r="M6" i="19"/>
  <c r="M32" i="19" s="1"/>
  <c r="I39" i="16"/>
  <c r="H31" i="16"/>
  <c r="H29" i="16"/>
  <c r="H27" i="16"/>
  <c r="H21" i="16"/>
  <c r="H17" i="16"/>
  <c r="H15" i="16"/>
  <c r="W65" i="13"/>
  <c r="W64" i="13"/>
  <c r="N67" i="14" l="1"/>
  <c r="F82" i="16"/>
</calcChain>
</file>

<file path=xl/sharedStrings.xml><?xml version="1.0" encoding="utf-8"?>
<sst xmlns="http://schemas.openxmlformats.org/spreadsheetml/2006/main" count="1263" uniqueCount="479">
  <si>
    <t>PROCUREMENT PLAN FOR GOODS</t>
  </si>
  <si>
    <t>CONTRACT IDENTIFICATION</t>
  </si>
  <si>
    <t>BASIC DATA</t>
  </si>
  <si>
    <t>Contract Description</t>
  </si>
  <si>
    <t>Package Number</t>
  </si>
  <si>
    <t>Lot
Number</t>
  </si>
  <si>
    <t xml:space="preserve">No. of Unit
</t>
  </si>
  <si>
    <t>Approval Threshold</t>
  </si>
  <si>
    <t>Procurement Method</t>
  </si>
  <si>
    <t>Pre-or Post Qualification</t>
  </si>
  <si>
    <t>Prior or Post Review</t>
  </si>
  <si>
    <t>Bid Prep &amp; Submission
by MDA</t>
  </si>
  <si>
    <t>Bid Invitation Date</t>
  </si>
  <si>
    <t>Bid Closing &amp; Opening</t>
  </si>
  <si>
    <t>Submission
Bid Eval Rpt</t>
  </si>
  <si>
    <t>PPA Issues Certificate of Compliance</t>
  </si>
  <si>
    <t>Contract Amount in N'000</t>
  </si>
  <si>
    <t>Date
Contract
Signature</t>
  </si>
  <si>
    <t>Mobilization/ Advance Payment</t>
  </si>
  <si>
    <t>Complete Delivery/Istall</t>
  </si>
  <si>
    <t>Inspection and Final Acceptance</t>
  </si>
  <si>
    <t>Plan</t>
  </si>
  <si>
    <t>1-4 wks</t>
  </si>
  <si>
    <t>1-2 wks</t>
  </si>
  <si>
    <t>2-6 wks</t>
  </si>
  <si>
    <t>4-6 wks</t>
  </si>
  <si>
    <t>2-4 wks</t>
  </si>
  <si>
    <t>Actual</t>
  </si>
  <si>
    <t>Total Cost</t>
  </si>
  <si>
    <t>S/N</t>
  </si>
  <si>
    <t>BIDDING PERIOD (DATES)</t>
  </si>
  <si>
    <t>BIDS EVALUATION (DATES)</t>
  </si>
  <si>
    <t>CONTRACT FINALIZATION (DATES)</t>
  </si>
  <si>
    <t>CLOUD BACKUP INFRASTRUCTURE</t>
  </si>
  <si>
    <r>
      <t>&lt;</t>
    </r>
    <r>
      <rPr>
        <strike/>
        <sz val="12"/>
        <rFont val="Times New Roman"/>
        <family val="1"/>
      </rPr>
      <t>N</t>
    </r>
    <r>
      <rPr>
        <sz val="12"/>
        <rFont val="Times New Roman"/>
        <family val="1"/>
      </rPr>
      <t>10 M</t>
    </r>
  </si>
  <si>
    <t>POST</t>
  </si>
  <si>
    <t>N/A</t>
  </si>
  <si>
    <t>MINISTRY/ AGENCY: LAGOS STATE PENSION COMMISSION</t>
  </si>
  <si>
    <t>PROCUREMENT PLAN FOR NON CONSULTING SERVICES</t>
  </si>
  <si>
    <t>Plan          vs Actual</t>
  </si>
  <si>
    <r>
      <t>&lt;</t>
    </r>
    <r>
      <rPr>
        <strike/>
        <sz val="12"/>
        <rFont val="Times New Roman"/>
        <family val="1"/>
      </rPr>
      <t>N</t>
    </r>
    <r>
      <rPr>
        <sz val="12"/>
        <rFont val="Times New Roman"/>
        <family val="1"/>
      </rPr>
      <t>50M</t>
    </r>
  </si>
  <si>
    <t>PRIOR</t>
  </si>
  <si>
    <t>Budget Available in Naira</t>
  </si>
  <si>
    <t>PPA No-Objection
Date</t>
  </si>
  <si>
    <t>APPROVAL</t>
  </si>
  <si>
    <t>Mr. Governor's Approval</t>
  </si>
  <si>
    <t>Register Mr. Governor's Approval with PPA</t>
  </si>
  <si>
    <t>48hrs</t>
  </si>
  <si>
    <t>Notification of Award</t>
  </si>
  <si>
    <t>1wk</t>
  </si>
  <si>
    <t xml:space="preserve">
Contract
Award</t>
  </si>
  <si>
    <t>Subtantial Completion/Install</t>
  </si>
  <si>
    <t>Lot
No.</t>
  </si>
  <si>
    <t>Budget Avail in Naira</t>
  </si>
  <si>
    <t xml:space="preserve">BID EVALUATION </t>
  </si>
  <si>
    <t>Submission of
Bid Eval Rpt</t>
  </si>
  <si>
    <t>Minute of Negotiation</t>
  </si>
  <si>
    <t>1 wk</t>
  </si>
  <si>
    <t>PPA Issues Certificate of Compliance Date/MDA Approval</t>
  </si>
  <si>
    <t>2-8 wks</t>
  </si>
  <si>
    <t>PROCUREMENT PLAN FOR NON-PROCURABLE ITEMS</t>
  </si>
  <si>
    <t>Activity Description</t>
  </si>
  <si>
    <t>Budget Available (=N=)</t>
  </si>
  <si>
    <t>Plan/Actual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</si>
  <si>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</si>
  <si>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</si>
  <si>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</si>
  <si>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</si>
  <si>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</si>
  <si>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</si>
  <si>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</si>
  <si>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</si>
  <si>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</si>
  <si>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</si>
  <si>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</si>
  <si>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</si>
  <si>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Travel &amp; Transport</t>
  </si>
  <si>
    <t>OFFICIAL VEHICLES OVERHAULING</t>
  </si>
  <si>
    <t>PFA SECURITY VPN REMOTE ACCESS SOLUTION</t>
  </si>
  <si>
    <t>TOTAL</t>
  </si>
  <si>
    <t>PROCUREMENT PLAN FOR CONSULTING SERVICES</t>
  </si>
  <si>
    <t>PROJECT IDENTIFICATION</t>
  </si>
  <si>
    <t>Plan vs. Actual</t>
  </si>
  <si>
    <t>PREPARATION
(EOI &amp; TOR)</t>
  </si>
  <si>
    <t>SHORTLISTING</t>
  </si>
  <si>
    <t>REQUEST FOR PROPOSALS</t>
  </si>
  <si>
    <t>TECHNICAL (T) &amp; FINANCIAL (F) &amp; NEGOTIATION (N)</t>
  </si>
  <si>
    <t>CONTRACT FINALIZATION</t>
  </si>
  <si>
    <t>CONTRACT IMPLEMENTATION</t>
  </si>
  <si>
    <t>Project Description</t>
  </si>
  <si>
    <t>Project Package</t>
  </si>
  <si>
    <t>Selectn Method</t>
  </si>
  <si>
    <t>Lump sum
or
Time-Based</t>
  </si>
  <si>
    <t>Estimated Amount
 in N '000</t>
  </si>
  <si>
    <t>Prior/ Post Review</t>
  </si>
  <si>
    <t xml:space="preserve">Prep &amp; Submission
by MDA              </t>
  </si>
  <si>
    <t xml:space="preserve">PPA No-Objection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</si>
  <si>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</si>
  <si>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</si>
  <si>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</si>
  <si>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</si>
  <si>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</si>
  <si>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</si>
  <si>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</si>
  <si>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 xml:space="preserve">Subm of
Eval Report to PPA
(T) (F)                     </t>
  </si>
  <si>
    <t xml:space="preserve">Negotiation Meeting </t>
  </si>
  <si>
    <t xml:space="preserve">PPA No-Objection                </t>
  </si>
  <si>
    <t xml:space="preserve">Mr. Governor's approval.         </t>
  </si>
  <si>
    <t>Register Approval with PPA</t>
  </si>
  <si>
    <t>Contract Amount in 
N '000</t>
  </si>
  <si>
    <t>Contract Award</t>
  </si>
  <si>
    <t xml:space="preserve">Mobilization/
Advance
Payment             </t>
  </si>
  <si>
    <t>Draft
Report</t>
  </si>
  <si>
    <t>Final
Report</t>
  </si>
  <si>
    <t>Final
Cost</t>
  </si>
  <si>
    <t>2-4 weeks</t>
  </si>
  <si>
    <t>3-6 wks</t>
  </si>
  <si>
    <t>48 Hrs</t>
  </si>
  <si>
    <t>2wks</t>
  </si>
  <si>
    <t>Lump sum</t>
  </si>
  <si>
    <t>NA</t>
  </si>
  <si>
    <t>PROCUREMENT OF MOTOR VEHICLE FUEL</t>
  </si>
  <si>
    <t>MAINTENANCE OF OFFICE BUILDING</t>
  </si>
  <si>
    <t xml:space="preserve">General Utility Service </t>
  </si>
  <si>
    <t>Apportioned Annual Payment of Diesel Consumption</t>
  </si>
  <si>
    <t>Bi-Annual Sponshorship of Pre-Retirement Seminar by PFAs</t>
  </si>
  <si>
    <t>Bond presentation</t>
  </si>
  <si>
    <t>MOTOR VEHICLE REPAIRS AND MAINTENANCE</t>
  </si>
  <si>
    <r>
      <t xml:space="preserve">Contract Amount                   </t>
    </r>
    <r>
      <rPr>
        <strike/>
        <sz val="12"/>
        <rFont val="Times New Roman"/>
        <family val="1"/>
      </rPr>
      <t>N</t>
    </r>
  </si>
  <si>
    <t>Quarterly Consultative Forum with PENCOM in Abuja</t>
  </si>
  <si>
    <t>SUMMARY:</t>
  </si>
  <si>
    <t xml:space="preserve">Procurement Plan for Goods:                         </t>
  </si>
  <si>
    <t xml:space="preserve">Procurement Plan for Consulting Services:        </t>
  </si>
  <si>
    <t xml:space="preserve">Procurement Plan for Non Consulting Services: </t>
  </si>
  <si>
    <t xml:space="preserve">Procurement Plan for Non-Procurable Items:     </t>
  </si>
  <si>
    <t>SUBVENTION</t>
  </si>
  <si>
    <t>DEDICATED EXPENDITURE</t>
  </si>
  <si>
    <t>UNIFORM AND PROTECTIVE OUTFITS</t>
  </si>
  <si>
    <t>PROCUREMENT PLAN FOR CONFERENCE/TRAINING/WORKSHOP</t>
  </si>
  <si>
    <t>No. of Participants</t>
  </si>
  <si>
    <t>Duration</t>
  </si>
  <si>
    <t>Plan vs Actual</t>
  </si>
  <si>
    <t>Venue</t>
  </si>
  <si>
    <t>Tuition Fee</t>
  </si>
  <si>
    <t>Transport Fare</t>
  </si>
  <si>
    <t>Allowance</t>
  </si>
  <si>
    <t>Abuja</t>
  </si>
  <si>
    <t>To improve the knowledge of participants in the elements of good governance with emphasis of transparency and Accountability</t>
  </si>
  <si>
    <t>5 days</t>
  </si>
  <si>
    <t>To enhance participants skills in policy analysis and development of effective managerial skills</t>
  </si>
  <si>
    <t>Port Harcourt</t>
  </si>
  <si>
    <t>To upgrade participants managerial skills through management strategies and practices</t>
  </si>
  <si>
    <t>PLAN TOTAL</t>
  </si>
  <si>
    <t>ACTUAL TOTAL</t>
  </si>
  <si>
    <t>Payment of premium for the Group Life Assurance cover for Commission employed staff</t>
  </si>
  <si>
    <t>Demand notice on service charge(Jan-Dec. 2021 by LASPEC to NECA-Apportionment to Commission</t>
  </si>
  <si>
    <t>PAYMENT OF PROFFESSIONAL FEES TO ZAMARA CONSULTING ACTUARIES NIGERIA LTD.</t>
  </si>
  <si>
    <t xml:space="preserve">Market &amp; Statistical Surveys and preparation of Cost Analysis </t>
  </si>
  <si>
    <t>Sitting Allowance of Board Members and Tea break</t>
  </si>
  <si>
    <t>Description of Training/Workshop/Conference</t>
  </si>
  <si>
    <t>Objective of Description of Training/Workshop/Conference</t>
  </si>
  <si>
    <t>To improve the knowledge of participants and enhance career progression of members</t>
  </si>
  <si>
    <t>4 days</t>
  </si>
  <si>
    <t>Create opportunity for members to rub minds together on garmane issues with a view to proffering pragmatic solutions.</t>
  </si>
  <si>
    <t>Institute of Chartered Accountant of Nigerian Conference for ICAN members</t>
  </si>
  <si>
    <r>
      <t>Chartered I</t>
    </r>
    <r>
      <rPr>
        <i/>
        <sz val="12"/>
        <color indexed="8"/>
        <rFont val="Times New Roman"/>
        <family val="1"/>
      </rPr>
      <t xml:space="preserve">nstitute of Personnel </t>
    </r>
    <r>
      <rPr>
        <sz val="12"/>
        <color indexed="8"/>
        <rFont val="Times New Roman"/>
        <family val="1"/>
      </rPr>
      <t>Management  Workshop for members</t>
    </r>
  </si>
  <si>
    <t xml:space="preserve">Nigerian Institute Management  Workshop for Members </t>
  </si>
  <si>
    <t>4days</t>
  </si>
  <si>
    <r>
      <t xml:space="preserve">Conference of Association of National Accountants of Nigeria </t>
    </r>
    <r>
      <rPr>
        <sz val="12"/>
        <color indexed="8"/>
        <rFont val="Times New Roman"/>
        <family val="1"/>
      </rPr>
      <t>for members</t>
    </r>
  </si>
  <si>
    <t>NES Conference</t>
  </si>
  <si>
    <t>5days</t>
  </si>
  <si>
    <t>CONDUCT OF SEMINAR ON PROCUREMENT FOR STAFF</t>
  </si>
  <si>
    <t>REPAIR AND MAINTENANCE OF HARDWARE AND NETWORKING POWER EQUIPMENTS</t>
  </si>
  <si>
    <t>Logistics and General Expenses</t>
  </si>
  <si>
    <t>Dir. General TV appearances at different press and electronic media</t>
  </si>
  <si>
    <t>PUBLICITY OF MONTHLY BOND PRESENTATION AND OTHER PROGRAMMES</t>
  </si>
  <si>
    <t>PRODUCTION OF TELEVISION AND RADIO JINGLES</t>
  </si>
  <si>
    <t>PRODUCTION OF SOUVENIRS</t>
  </si>
  <si>
    <t>2</t>
  </si>
  <si>
    <t>1</t>
  </si>
  <si>
    <r>
      <t>&lt;</t>
    </r>
    <r>
      <rPr>
        <strike/>
        <sz val="12"/>
        <rFont val="Times New Roman"/>
        <family val="1"/>
      </rPr>
      <t>N</t>
    </r>
    <r>
      <rPr>
        <sz val="12"/>
        <rFont val="Times New Roman"/>
        <family val="1"/>
      </rPr>
      <t>10M</t>
    </r>
  </si>
  <si>
    <t>3</t>
  </si>
  <si>
    <t>CAPITAL</t>
  </si>
  <si>
    <t>9/4/21</t>
  </si>
  <si>
    <t>22/4/21</t>
  </si>
  <si>
    <t>29/4/21</t>
  </si>
  <si>
    <t>8/5/21</t>
  </si>
  <si>
    <t>15/5/21</t>
  </si>
  <si>
    <t>21/5/21</t>
  </si>
  <si>
    <t xml:space="preserve">Package No. </t>
  </si>
  <si>
    <t>3days</t>
  </si>
  <si>
    <t>Lagos</t>
  </si>
  <si>
    <t>CQS</t>
  </si>
  <si>
    <t>ACCOMMODATION FEES(1 YEAR)</t>
  </si>
  <si>
    <r>
      <t>&lt;</t>
    </r>
    <r>
      <rPr>
        <strike/>
        <sz val="12"/>
        <rFont val="Times New Roman"/>
        <family val="1"/>
      </rPr>
      <t>N</t>
    </r>
    <r>
      <rPr>
        <sz val="12"/>
        <rFont val="Times New Roman"/>
        <family val="1"/>
      </rPr>
      <t>50 M</t>
    </r>
  </si>
  <si>
    <t>NS</t>
  </si>
  <si>
    <t>G</t>
  </si>
  <si>
    <t>C</t>
  </si>
  <si>
    <t>NPI</t>
  </si>
  <si>
    <t>NC</t>
  </si>
  <si>
    <t>TWC</t>
  </si>
  <si>
    <t>Procurement Plan for Training/Workshop/Conference</t>
  </si>
  <si>
    <t>To facilitate the exchange of knowledge , skills and experience for a better utilisasion of human ability and potential in Public Service.</t>
  </si>
  <si>
    <t>LASPEC/G/NS/001/22</t>
  </si>
  <si>
    <t>LASPEC/NP/NM/002/22</t>
  </si>
  <si>
    <t>LASPEC/S-NC/NS/001/22</t>
  </si>
  <si>
    <t>LASPEC/S-NC/F-NS/002/22</t>
  </si>
  <si>
    <t>LASPEC/NP/NM/004/22</t>
  </si>
  <si>
    <t>LASPEC/NP/NM/026/22</t>
  </si>
  <si>
    <t>Servicing of Meetings such as PTB, PMB, Mgt. meetings etc</t>
  </si>
  <si>
    <t>PAYMENT FOR REVIEW AND PREPARATION OF  Y2021 AUDITED FINANCIAL REPORT EXTERNAL  TO AUDITORS</t>
  </si>
  <si>
    <t>NSA Annual Pre-Conference and Conference</t>
  </si>
  <si>
    <t xml:space="preserve">and </t>
  </si>
  <si>
    <t>To facilitate the exchange of knowledge and skills  experience in the Public Service.</t>
  </si>
  <si>
    <t>Budget Preparation</t>
  </si>
  <si>
    <t>LASPEC/NP/NM/027/22</t>
  </si>
  <si>
    <t>LASPEC/NP/NM/028/22</t>
  </si>
  <si>
    <t>Pension Awareness Week</t>
  </si>
  <si>
    <t>Monthly apportioned Electricity bills and related Charges from NECA</t>
  </si>
  <si>
    <t>Insurance of the Agency Assets</t>
  </si>
  <si>
    <t>LASPEC/NP/NM/022/22</t>
  </si>
  <si>
    <t>Retirees Welfare</t>
  </si>
  <si>
    <t>Health Insurance for 40 employed Staff</t>
  </si>
  <si>
    <t>Mega Bond Presentation</t>
  </si>
  <si>
    <t>PROCUREMENT OF REFRIGERATORS     (7 UNIT DOUBLE DOORS AND 12 UNIT SINGLE DOOR),</t>
  </si>
  <si>
    <t>Generic Training for Junior, Senior, Management Staff, ED(F&amp;I) and DG</t>
  </si>
  <si>
    <t>LASPEC/WTC/SS/002/22</t>
  </si>
  <si>
    <t>LASPEC/WTC/SS/003/22</t>
  </si>
  <si>
    <t>LASPEC/WTC/SS/004/22</t>
  </si>
  <si>
    <t>LASPEC/WTC/SS/006/22</t>
  </si>
  <si>
    <t>LASPEC/WTC/SS/007/22</t>
  </si>
  <si>
    <t>Kogi</t>
  </si>
  <si>
    <t>Kaduna</t>
  </si>
  <si>
    <t>Chartered Institute of Purchasing and Supply Management of Nigeria Mandatory Proficiency Training on Supply Chain Management</t>
  </si>
  <si>
    <t>To continually build capacity and enhance the carreer development of members. To upgrade to higher Proffessional Grade(Compulsory Credit Hours)</t>
  </si>
  <si>
    <t>Payment of Budget Monthly  International and Local Journals</t>
  </si>
  <si>
    <t xml:space="preserve">PROCUREMENT OF STATIONERY </t>
  </si>
  <si>
    <t xml:space="preserve">PROCUREMENT OF OFFICE FURNITURE </t>
  </si>
  <si>
    <t>3/2/22</t>
  </si>
  <si>
    <t>11/2/22</t>
  </si>
  <si>
    <t>15/2/22</t>
  </si>
  <si>
    <t>12/3/22</t>
  </si>
  <si>
    <t>26/3/22</t>
  </si>
  <si>
    <t>2/4/22</t>
  </si>
  <si>
    <t>17/4/22</t>
  </si>
  <si>
    <t>21/4/22</t>
  </si>
  <si>
    <t>28/4/22</t>
  </si>
  <si>
    <t>7/5/22</t>
  </si>
  <si>
    <t>25/5/22</t>
  </si>
  <si>
    <t>13/6/22</t>
  </si>
  <si>
    <t>24/2/22</t>
  </si>
  <si>
    <t>10/1/22</t>
  </si>
  <si>
    <t>24/1/22</t>
  </si>
  <si>
    <t>17/2/22</t>
  </si>
  <si>
    <t>28/2/22</t>
  </si>
  <si>
    <t>3/3/22</t>
  </si>
  <si>
    <t>10/3/22</t>
  </si>
  <si>
    <t>19/3/22</t>
  </si>
  <si>
    <t>30/3/22</t>
  </si>
  <si>
    <t>12/2/22</t>
  </si>
  <si>
    <t>11/3/22</t>
  </si>
  <si>
    <t>9/4/22</t>
  </si>
  <si>
    <t>20/4/22</t>
  </si>
  <si>
    <t>22/4/22</t>
  </si>
  <si>
    <t>29/4/22</t>
  </si>
  <si>
    <t>8/5/22</t>
  </si>
  <si>
    <t>15/5/22</t>
  </si>
  <si>
    <t>21/5/22</t>
  </si>
  <si>
    <t>5/2/22</t>
  </si>
  <si>
    <t>25/2/22</t>
  </si>
  <si>
    <t>14/3/22</t>
  </si>
  <si>
    <t>27/3/22</t>
  </si>
  <si>
    <t>6/5/22</t>
  </si>
  <si>
    <t>12/5/22</t>
  </si>
  <si>
    <t>28/3/22</t>
  </si>
  <si>
    <t>24/3/22</t>
  </si>
  <si>
    <t>16/3/22</t>
  </si>
  <si>
    <t>8/03/22</t>
  </si>
  <si>
    <t>1/3/22</t>
  </si>
  <si>
    <t>16/2/22</t>
  </si>
  <si>
    <t>27/1/22</t>
  </si>
  <si>
    <t>19/1/22</t>
  </si>
  <si>
    <t>7/1/22</t>
  </si>
  <si>
    <t>23/1/22</t>
  </si>
  <si>
    <t>31/1/22</t>
  </si>
  <si>
    <t>15/4/22</t>
  </si>
  <si>
    <t>1/2/22</t>
  </si>
  <si>
    <t>29/3/22</t>
  </si>
  <si>
    <t>14/4/22</t>
  </si>
  <si>
    <t>24/5/22</t>
  </si>
  <si>
    <t>11/6/22</t>
  </si>
  <si>
    <t>23/4/22</t>
  </si>
  <si>
    <t>19/4/22</t>
  </si>
  <si>
    <t>13/4/22</t>
  </si>
  <si>
    <t>22/3/22</t>
  </si>
  <si>
    <t>8/3/22</t>
  </si>
  <si>
    <t>14/2/22</t>
  </si>
  <si>
    <t>6/2/22</t>
  </si>
  <si>
    <t>13/3/22</t>
  </si>
  <si>
    <t>16/4/22</t>
  </si>
  <si>
    <t>27/4/22</t>
  </si>
  <si>
    <t>30/4/22</t>
  </si>
  <si>
    <t>22/5/22</t>
  </si>
  <si>
    <t>15/6/22</t>
  </si>
  <si>
    <t>23/5/22</t>
  </si>
  <si>
    <t>4/5/22</t>
  </si>
  <si>
    <t>25/4/22</t>
  </si>
  <si>
    <t>10/4/22</t>
  </si>
  <si>
    <t>5/3/22</t>
  </si>
  <si>
    <t>4/2/22</t>
  </si>
  <si>
    <t>27/2/22</t>
  </si>
  <si>
    <t>19/5/22</t>
  </si>
  <si>
    <t>30/5/22</t>
  </si>
  <si>
    <t>3/3/23</t>
  </si>
  <si>
    <t>PROCUREMENT OF 25KVA UPS</t>
  </si>
  <si>
    <t>20/1/22</t>
  </si>
  <si>
    <t>19/2/22</t>
  </si>
  <si>
    <t>18/3/22</t>
  </si>
  <si>
    <t>31/3/22</t>
  </si>
  <si>
    <t>20/5/22</t>
  </si>
  <si>
    <t>27/5/22</t>
  </si>
  <si>
    <t>4/6/22</t>
  </si>
  <si>
    <t>14/6/22</t>
  </si>
  <si>
    <t>25/6/22</t>
  </si>
  <si>
    <t>8/6/22</t>
  </si>
  <si>
    <t>28/6/22</t>
  </si>
  <si>
    <t>5/7/22</t>
  </si>
  <si>
    <t>12/7/22</t>
  </si>
  <si>
    <t>29/7/22</t>
  </si>
  <si>
    <t>11/8/22</t>
  </si>
  <si>
    <t>23/8/22</t>
  </si>
  <si>
    <t>4/3/22</t>
  </si>
  <si>
    <t>17/3/22</t>
  </si>
  <si>
    <t>7/4/22</t>
  </si>
  <si>
    <t>5/5/22</t>
  </si>
  <si>
    <t>11/5/22</t>
  </si>
  <si>
    <t>1/6/22</t>
  </si>
  <si>
    <t>14/7/22</t>
  </si>
  <si>
    <t>2/3/22</t>
  </si>
  <si>
    <t>15/3/22</t>
  </si>
  <si>
    <t>24/4/22</t>
  </si>
  <si>
    <t>18/5/22</t>
  </si>
  <si>
    <t>31/5/22</t>
  </si>
  <si>
    <t>7/6/22</t>
  </si>
  <si>
    <t>19/7/22</t>
  </si>
  <si>
    <t>15/8/22</t>
  </si>
  <si>
    <t>SYSTEM DEVELOPMENT AND FULL AUTOMATION OF BUSINESS PROCESS</t>
  </si>
  <si>
    <t>DISASTER RECOVERY PLAN SUCH AS RECTIFICATION OF FAULTY ELECTRICAL APPLIANCES, WATER LEAKAGES ETC</t>
  </si>
  <si>
    <t>25/3/22</t>
  </si>
  <si>
    <t>ROUTINE OF DATA ACCESS</t>
  </si>
  <si>
    <t>LASPEC/NP/NM/001/22</t>
  </si>
  <si>
    <t>LASPEC/NP/NM/003/22</t>
  </si>
  <si>
    <t>LASPEC/NP/NM/005/22</t>
  </si>
  <si>
    <t>LASPEC/NP/NM/006/22</t>
  </si>
  <si>
    <t>LASPEC/NP/NM/007/22</t>
  </si>
  <si>
    <t>LASPEC/NP/NM/008/22</t>
  </si>
  <si>
    <t>LASPEC/NP/NM/009/22</t>
  </si>
  <si>
    <t>LASPEC/NP/NM/010/22</t>
  </si>
  <si>
    <t>LASPEC/NP/NM/011/22</t>
  </si>
  <si>
    <t>LASPEC/NP/NM/012/22</t>
  </si>
  <si>
    <t>LASPEC/NP/NM/013/22</t>
  </si>
  <si>
    <t>LASPEC/NP/NM/014/22</t>
  </si>
  <si>
    <t>LASPEC/NP/NM/015/22</t>
  </si>
  <si>
    <t>LASPEC/NP/NM/016/22</t>
  </si>
  <si>
    <t>LASPEC/NP/NM/017/22</t>
  </si>
  <si>
    <t>LASPEC/NP/NM/018/22</t>
  </si>
  <si>
    <t>LASPEC/NP/NM/019/22</t>
  </si>
  <si>
    <t>LASPEC/NP/NM/020/22</t>
  </si>
  <si>
    <t>LASPEC/NP/NM/021/22</t>
  </si>
  <si>
    <t>23/3/22</t>
  </si>
  <si>
    <t>30/04/2022</t>
  </si>
  <si>
    <t>29/5/22</t>
  </si>
  <si>
    <t>24/6/22</t>
  </si>
  <si>
    <t>21/3/22</t>
  </si>
  <si>
    <t>21/2/22</t>
  </si>
  <si>
    <t>17/1/22</t>
  </si>
  <si>
    <t>3/1/22</t>
  </si>
  <si>
    <t>6/4/22</t>
  </si>
  <si>
    <t>17/6/22</t>
  </si>
  <si>
    <t>19/6/22</t>
  </si>
  <si>
    <t>15/7/22</t>
  </si>
  <si>
    <t>30/7/22</t>
  </si>
  <si>
    <t>10/8/22</t>
  </si>
  <si>
    <t>27/8/22</t>
  </si>
  <si>
    <t>5/6/22</t>
  </si>
  <si>
    <t>30/6/22</t>
  </si>
  <si>
    <t>9/7/22</t>
  </si>
  <si>
    <t>12/4/22</t>
  </si>
  <si>
    <t>13/5/22</t>
  </si>
  <si>
    <t>14/5/22</t>
  </si>
  <si>
    <t>16/5/22</t>
  </si>
  <si>
    <t>10/2/22</t>
  </si>
  <si>
    <t>20/2/22</t>
  </si>
  <si>
    <t>22/7/22</t>
  </si>
  <si>
    <t>8/4/22</t>
  </si>
  <si>
    <t>6/6/22</t>
  </si>
  <si>
    <t>28/6/2</t>
  </si>
  <si>
    <t>3/7/22</t>
  </si>
  <si>
    <t>21/7/22</t>
  </si>
  <si>
    <t>20/7/22</t>
  </si>
  <si>
    <t>31/7/22</t>
  </si>
  <si>
    <t>19/8/22</t>
  </si>
  <si>
    <t>30/8/22</t>
  </si>
  <si>
    <t>7/8/22</t>
  </si>
  <si>
    <t>LASPEC/S-C/CQS/001/22</t>
  </si>
  <si>
    <t>LASPEC/S-C/CQS/002/22</t>
  </si>
  <si>
    <t>LASPEC/S-C/CQS/003/22</t>
  </si>
  <si>
    <t>LASPEC/S-C/CQS/004/22</t>
  </si>
  <si>
    <t>LASPEC/S-C/CQS/005/22</t>
  </si>
  <si>
    <t>LASPEC/S-C/CQS/006/22</t>
  </si>
  <si>
    <t>LASPEC/S-C/CQS/007/22</t>
  </si>
  <si>
    <t>LASPEC/S-C/CQS/008/22</t>
  </si>
  <si>
    <t>LASPEC/G/NS/006/22</t>
  </si>
  <si>
    <t>LASPEC/NP/NM/024/22</t>
  </si>
  <si>
    <t>LASPEC/NP/NM/025/22</t>
  </si>
  <si>
    <t>LASPEC/NP/NM/023/22</t>
  </si>
  <si>
    <t>LASPEC/WTC/SS/001/22</t>
  </si>
  <si>
    <t>LASPEC/WTC/SS/005/22</t>
  </si>
  <si>
    <t>LASPEC/WTC/SS/008/22</t>
  </si>
  <si>
    <t>ENTERPRISE ANTIVIRUS APPLICATION FOR THE CORPORATE SERVERS, LAPTOPS AND DESKTOPS</t>
  </si>
  <si>
    <t>ONLINE VERIFICATION WEB PLATFORM(.NET)/TESTING, DEPLOYMENT &amp; TRAINING WITH ZOOM INTEGRATION</t>
  </si>
  <si>
    <t>ANNUAL MAINTENANCE FEES OF SAGE200 ACCOUNTING AND BOOKING KEEPING SOFTWARE</t>
  </si>
  <si>
    <t>PROCUREMENT OF CLOCKING DEVICES FOR ATTENDANCE</t>
  </si>
  <si>
    <t>CUG Subscription</t>
  </si>
  <si>
    <t>Subscription for Modem for Mobile Internet(3 Devices)</t>
  </si>
  <si>
    <t>MAINTENANCE &amp; PROCUREMENT OF ICT ACCESSORIES</t>
  </si>
  <si>
    <t>Payment for Domain Name &amp; Disinfection of Technical Equipment</t>
  </si>
  <si>
    <t>LASPEC/S-NC/NS/003/22</t>
  </si>
  <si>
    <t>LASPEC/S-NC/NS/004/22</t>
  </si>
  <si>
    <t>LASPEC/S-NC/F-NS/005/22</t>
  </si>
  <si>
    <t>30/04/22</t>
  </si>
  <si>
    <t>28/02/22</t>
  </si>
  <si>
    <t>BUDGET YEAR:  YEAR 2022</t>
  </si>
  <si>
    <t>BUDGET YEAR: 2022</t>
  </si>
  <si>
    <t>LASPEC/S-NC/F-NS/007/22</t>
  </si>
  <si>
    <t>LASPEC/S-NC/F-NS/008/22</t>
  </si>
  <si>
    <t>LASPEC/S-NC/F-NS/009/22</t>
  </si>
  <si>
    <t>LASPEC/S-NC/NS/012/22</t>
  </si>
  <si>
    <t>LASPEC/S-NC/F-NS/013/22</t>
  </si>
  <si>
    <t>LASPEC/S-NC/NS/010/22</t>
  </si>
  <si>
    <t>LASPEC/S-NC/F-NS/011/22</t>
  </si>
  <si>
    <t>LASPEC/S-NC/014/22</t>
  </si>
  <si>
    <t>PROCUREMENT OF 20 UNITS OF OFFICE CABINET</t>
  </si>
  <si>
    <t>PROCUREMENT OF 12 UNITS OF 32'' LED TV</t>
  </si>
  <si>
    <t>LASPEC/G/NS/002-1/22</t>
  </si>
  <si>
    <t>LASPEC/G/NS/002-2/22</t>
  </si>
  <si>
    <t>LASPEC/G/NS/002-3/22</t>
  </si>
  <si>
    <t>-</t>
  </si>
  <si>
    <t>LASPEC/G-F/NS/003/22</t>
  </si>
  <si>
    <t>LASPEC/G/NS/004/22</t>
  </si>
  <si>
    <t>PROCUREMENT OF COMPUTERS, ICT ACCESSORIES AND COMSUMABLES</t>
  </si>
  <si>
    <t>VERIFICATION OF RETIREES TWICE A YEAR</t>
  </si>
  <si>
    <t>LASPEC/WTC/SS/009/22</t>
  </si>
  <si>
    <t>Monitoring Expenses</t>
  </si>
  <si>
    <t>LASPEC/G/NS/005/22</t>
  </si>
  <si>
    <t>PROCUREMENT OF CONSUMABLES/EXPENSES (PROCUREMENT UNIT)</t>
  </si>
  <si>
    <t>World Pension Sumit</t>
  </si>
  <si>
    <t>Staff Retreat</t>
  </si>
  <si>
    <t>LASPEC/WTC/SS/010/22</t>
  </si>
  <si>
    <t>Compilation and printing of  bulletin</t>
  </si>
  <si>
    <t>LASPEC/S-NC/NS/006/22</t>
  </si>
  <si>
    <t>PAYMENT FOR RENEWAL OF CLOUD SUBSCRIPTION</t>
  </si>
  <si>
    <t>LASPEC/S-NC/NS/015/22</t>
  </si>
  <si>
    <t>LASPEC/S-NC/NS/016/22</t>
  </si>
  <si>
    <t>LASPEC/S-NC/017/22</t>
  </si>
  <si>
    <t>ANNUAL RENEWAL OF DEDICATED INTERNET BANDWIDTH FOR PRODUCTION SYSTEM 10MB DUPLEX</t>
  </si>
  <si>
    <t>ANNUAL RENEWAL OF EMPLOYEE RETIREMENT EVALUATION SYSTEM (ERES)/EMPLOYEE MANAGED  PORTAL</t>
  </si>
  <si>
    <t>ANNUAL RENEWAL/MAINTENANCE OF WEBSITE</t>
  </si>
  <si>
    <t>ANNUAL RENEWAL SUBSCRIPTION OF SALARY PROGRESSION</t>
  </si>
  <si>
    <t>LASPEC/S-NC/018/22</t>
  </si>
  <si>
    <t>LASPEC/G/NS/007/22</t>
  </si>
  <si>
    <t>LASPEC/G/NS/008/22</t>
  </si>
  <si>
    <t>LASPEC/G-F/NS/009/22</t>
  </si>
  <si>
    <t>Netherlands</t>
  </si>
  <si>
    <t>The Summit provides an exceptional opportunity to share perspectives and insights from around the world. It enables pension professionals to discuss long-term components of vital ‘pension cross-roads.</t>
  </si>
  <si>
    <t>Staff salaries for 40 employed staff of the Commission</t>
  </si>
  <si>
    <t>Allowances for  both employed and deployed Staff of the Commission</t>
  </si>
  <si>
    <t>SS</t>
  </si>
  <si>
    <t>7days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</si>
</sst>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dd/yy;@"/>
    <numFmt numFmtId="168" formatCode="m/d/yy;@"/>
    <numFmt numFmtId="169" formatCode="yy/mm/dd;@"/>
  </numFmts>
  <fonts count="4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trike/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2"/>
      <name val="Calibri"/>
      <family val="2"/>
      <scheme val="minor"/>
    </font>
    <font>
      <b/>
      <sz val="14"/>
      <color theme="1"/>
      <name val="Cambria"/>
      <family val="1"/>
      <scheme val="major"/>
    </font>
    <font>
      <u/>
      <sz val="18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Cambria"/>
      <family val="1"/>
      <scheme val="major"/>
    </font>
    <font>
      <u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.8"/>
      <color theme="1"/>
      <name val="Times New Roman"/>
      <family val="1"/>
    </font>
    <font>
      <b/>
      <sz val="16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1">
    <xf numFmtId="0" fontId="0" fillId="0" borderId="0" xfId="0"/>
    <xf numFmtId="49" fontId="1" fillId="2" borderId="2" xfId="0" applyNumberFormat="1" applyFont="1" applyFill="1" applyBorder="1" applyAlignment="1" applyProtection="1">
      <protection locked="0"/>
    </xf>
    <xf numFmtId="4" fontId="1" fillId="2" borderId="3" xfId="0" applyNumberFormat="1" applyFont="1" applyFill="1" applyBorder="1" applyAlignment="1" applyProtection="1">
      <protection locked="0"/>
    </xf>
    <xf numFmtId="49" fontId="1" fillId="2" borderId="3" xfId="0" applyNumberFormat="1" applyFont="1" applyFill="1" applyBorder="1" applyAlignment="1" applyProtection="1">
      <protection locked="0"/>
    </xf>
    <xf numFmtId="0" fontId="13" fillId="0" borderId="0" xfId="0" applyFont="1"/>
    <xf numFmtId="4" fontId="1" fillId="2" borderId="3" xfId="0" applyNumberFormat="1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>
      <alignment horizontal="center" wrapText="1"/>
    </xf>
    <xf numFmtId="166" fontId="1" fillId="2" borderId="3" xfId="0" applyNumberFormat="1" applyFont="1" applyFill="1" applyBorder="1" applyAlignment="1" applyProtection="1">
      <alignment horizontal="right" wrapText="1"/>
      <protection locked="0"/>
    </xf>
    <xf numFmtId="49" fontId="1" fillId="2" borderId="5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0" fontId="13" fillId="2" borderId="0" xfId="0" applyFont="1" applyFill="1"/>
    <xf numFmtId="4" fontId="12" fillId="0" borderId="0" xfId="0" applyNumberFormat="1" applyFont="1" applyAlignment="1">
      <alignment wrapText="1"/>
    </xf>
    <xf numFmtId="49" fontId="3" fillId="0" borderId="0" xfId="0" applyNumberFormat="1" applyFont="1"/>
    <xf numFmtId="3" fontId="1" fillId="2" borderId="3" xfId="0" applyNumberFormat="1" applyFont="1" applyFill="1" applyBorder="1" applyAlignment="1" applyProtection="1">
      <protection locked="0"/>
    </xf>
    <xf numFmtId="164" fontId="1" fillId="2" borderId="3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vertical="center" wrapText="1"/>
    </xf>
    <xf numFmtId="166" fontId="1" fillId="2" borderId="3" xfId="0" applyNumberFormat="1" applyFont="1" applyFill="1" applyBorder="1" applyAlignment="1">
      <alignment horizontal="right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4" fontId="2" fillId="2" borderId="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vertical="center" wrapText="1"/>
    </xf>
    <xf numFmtId="168" fontId="1" fillId="2" borderId="3" xfId="0" applyNumberFormat="1" applyFont="1" applyFill="1" applyBorder="1" applyAlignment="1" applyProtection="1">
      <alignment wrapText="1"/>
      <protection locked="0"/>
    </xf>
    <xf numFmtId="0" fontId="13" fillId="0" borderId="0" xfId="0" applyFont="1" applyBorder="1"/>
    <xf numFmtId="0" fontId="14" fillId="0" borderId="0" xfId="0" applyFont="1" applyBorder="1"/>
    <xf numFmtId="0" fontId="14" fillId="3" borderId="0" xfId="0" applyFont="1" applyFill="1" applyBorder="1"/>
    <xf numFmtId="0" fontId="0" fillId="0" borderId="0" xfId="0" applyBorder="1"/>
    <xf numFmtId="169" fontId="13" fillId="0" borderId="0" xfId="0" applyNumberFormat="1" applyFont="1"/>
    <xf numFmtId="169" fontId="1" fillId="2" borderId="3" xfId="0" applyNumberFormat="1" applyFont="1" applyFill="1" applyBorder="1" applyAlignment="1" applyProtection="1">
      <alignment wrapText="1"/>
      <protection locked="0"/>
    </xf>
    <xf numFmtId="169" fontId="14" fillId="0" borderId="0" xfId="0" applyNumberFormat="1" applyFont="1"/>
    <xf numFmtId="14" fontId="1" fillId="2" borderId="3" xfId="0" quotePrefix="1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168" fontId="1" fillId="2" borderId="3" xfId="0" quotePrefix="1" applyNumberFormat="1" applyFont="1" applyFill="1" applyBorder="1" applyAlignment="1" applyProtection="1">
      <alignment wrapText="1"/>
      <protection locked="0"/>
    </xf>
    <xf numFmtId="4" fontId="1" fillId="2" borderId="3" xfId="0" applyNumberFormat="1" applyFont="1" applyFill="1" applyBorder="1" applyAlignment="1"/>
    <xf numFmtId="0" fontId="0" fillId="0" borderId="0" xfId="0" applyFont="1"/>
    <xf numFmtId="169" fontId="0" fillId="0" borderId="0" xfId="0" applyNumberFormat="1" applyFont="1"/>
    <xf numFmtId="167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>
      <alignment vertical="center" wrapText="1"/>
    </xf>
    <xf numFmtId="0" fontId="16" fillId="0" borderId="0" xfId="0" applyFont="1"/>
    <xf numFmtId="49" fontId="6" fillId="0" borderId="0" xfId="0" applyNumberFormat="1" applyFont="1"/>
    <xf numFmtId="0" fontId="23" fillId="0" borderId="0" xfId="0" applyFont="1"/>
    <xf numFmtId="4" fontId="6" fillId="2" borderId="3" xfId="0" applyNumberFormat="1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center" wrapText="1"/>
    </xf>
    <xf numFmtId="4" fontId="6" fillId="2" borderId="3" xfId="0" applyNumberFormat="1" applyFont="1" applyFill="1" applyBorder="1" applyAlignment="1">
      <alignment wrapText="1"/>
    </xf>
    <xf numFmtId="4" fontId="23" fillId="2" borderId="3" xfId="0" applyNumberFormat="1" applyFont="1" applyFill="1" applyBorder="1" applyAlignment="1">
      <alignment vertical="center" wrapText="1"/>
    </xf>
    <xf numFmtId="4" fontId="23" fillId="2" borderId="3" xfId="0" applyNumberFormat="1" applyFont="1" applyFill="1" applyBorder="1" applyAlignment="1">
      <alignment wrapText="1"/>
    </xf>
    <xf numFmtId="4" fontId="23" fillId="2" borderId="3" xfId="0" applyNumberFormat="1" applyFont="1" applyFill="1" applyBorder="1" applyAlignment="1">
      <alignment vertical="top" wrapText="1"/>
    </xf>
    <xf numFmtId="14" fontId="1" fillId="2" borderId="3" xfId="0" quotePrefix="1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 applyProtection="1">
      <alignment vertical="center" wrapText="1"/>
      <protection locked="0"/>
    </xf>
    <xf numFmtId="4" fontId="2" fillId="2" borderId="5" xfId="0" applyNumberFormat="1" applyFont="1" applyFill="1" applyBorder="1" applyAlignment="1" applyProtection="1">
      <alignment vertical="center" wrapText="1"/>
      <protection locked="0"/>
    </xf>
    <xf numFmtId="49" fontId="5" fillId="2" borderId="3" xfId="0" applyNumberFormat="1" applyFont="1" applyFill="1" applyBorder="1" applyAlignment="1"/>
    <xf numFmtId="49" fontId="1" fillId="2" borderId="3" xfId="0" applyNumberFormat="1" applyFont="1" applyFill="1" applyBorder="1" applyAlignment="1"/>
    <xf numFmtId="49" fontId="2" fillId="2" borderId="9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protection locked="0"/>
    </xf>
    <xf numFmtId="4" fontId="2" fillId="2" borderId="3" xfId="0" applyNumberFormat="1" applyFont="1" applyFill="1" applyBorder="1" applyAlignment="1" applyProtection="1"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0" fontId="24" fillId="2" borderId="3" xfId="0" applyFont="1" applyFill="1" applyBorder="1"/>
    <xf numFmtId="0" fontId="14" fillId="2" borderId="0" xfId="0" applyFont="1" applyFill="1" applyBorder="1"/>
    <xf numFmtId="0" fontId="14" fillId="2" borderId="0" xfId="0" applyFont="1" applyFill="1"/>
    <xf numFmtId="0" fontId="14" fillId="2" borderId="3" xfId="0" applyFont="1" applyFill="1" applyBorder="1"/>
    <xf numFmtId="49" fontId="1" fillId="2" borderId="1" xfId="0" applyNumberFormat="1" applyFont="1" applyFill="1" applyBorder="1" applyAlignment="1"/>
    <xf numFmtId="49" fontId="2" fillId="2" borderId="3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/>
    <xf numFmtId="49" fontId="2" fillId="2" borderId="0" xfId="0" applyNumberFormat="1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/>
    <xf numFmtId="49" fontId="5" fillId="2" borderId="3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/>
    <xf numFmtId="49" fontId="1" fillId="2" borderId="3" xfId="0" applyNumberFormat="1" applyFont="1" applyFill="1" applyBorder="1"/>
    <xf numFmtId="49" fontId="5" fillId="2" borderId="3" xfId="0" applyNumberFormat="1" applyFont="1" applyFill="1" applyBorder="1"/>
    <xf numFmtId="169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169" fontId="1" fillId="2" borderId="3" xfId="0" applyNumberFormat="1" applyFont="1" applyFill="1" applyBorder="1" applyAlignment="1" applyProtection="1">
      <protection locked="0"/>
    </xf>
    <xf numFmtId="164" fontId="1" fillId="2" borderId="3" xfId="0" applyNumberFormat="1" applyFont="1" applyFill="1" applyBorder="1" applyAlignment="1"/>
    <xf numFmtId="169" fontId="1" fillId="2" borderId="3" xfId="0" applyNumberFormat="1" applyFont="1" applyFill="1" applyBorder="1" applyAlignment="1"/>
    <xf numFmtId="0" fontId="16" fillId="2" borderId="0" xfId="0" applyFont="1" applyFill="1"/>
    <xf numFmtId="49" fontId="25" fillId="2" borderId="3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" xfId="0" applyNumberFormat="1" applyFont="1" applyFill="1" applyBorder="1" applyAlignment="1" applyProtection="1">
      <alignment horizontal="right"/>
      <protection locked="0"/>
    </xf>
    <xf numFmtId="4" fontId="27" fillId="2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 applyProtection="1">
      <alignment wrapText="1"/>
      <protection locked="0"/>
    </xf>
    <xf numFmtId="1" fontId="27" fillId="2" borderId="3" xfId="0" applyNumberFormat="1" applyFont="1" applyFill="1" applyBorder="1" applyAlignment="1" applyProtection="1">
      <alignment horizontal="center" wrapText="1"/>
      <protection locked="0"/>
    </xf>
    <xf numFmtId="4" fontId="27" fillId="2" borderId="3" xfId="0" applyNumberFormat="1" applyFont="1" applyFill="1" applyBorder="1" applyAlignment="1" applyProtection="1">
      <alignment wrapText="1"/>
      <protection locked="0"/>
    </xf>
    <xf numFmtId="4" fontId="27" fillId="2" borderId="3" xfId="0" applyNumberFormat="1" applyFont="1" applyFill="1" applyBorder="1" applyAlignment="1" applyProtection="1">
      <alignment horizontal="center" wrapText="1"/>
      <protection locked="0"/>
    </xf>
    <xf numFmtId="3" fontId="0" fillId="2" borderId="3" xfId="0" applyNumberFormat="1" applyFont="1" applyFill="1" applyBorder="1" applyAlignment="1">
      <alignment wrapText="1"/>
    </xf>
    <xf numFmtId="4" fontId="27" fillId="2" borderId="3" xfId="0" applyNumberFormat="1" applyFont="1" applyFill="1" applyBorder="1" applyAlignment="1">
      <alignment horizontal="center" wrapText="1"/>
    </xf>
    <xf numFmtId="4" fontId="27" fillId="2" borderId="3" xfId="0" applyNumberFormat="1" applyFont="1" applyFill="1" applyBorder="1" applyAlignment="1">
      <alignment horizontal="left" wrapText="1"/>
    </xf>
    <xf numFmtId="49" fontId="27" fillId="2" borderId="3" xfId="0" applyNumberFormat="1" applyFont="1" applyFill="1" applyBorder="1" applyAlignment="1">
      <alignment wrapText="1"/>
    </xf>
    <xf numFmtId="3" fontId="27" fillId="2" borderId="3" xfId="0" applyNumberFormat="1" applyFont="1" applyFill="1" applyBorder="1" applyAlignment="1">
      <alignment wrapText="1"/>
    </xf>
    <xf numFmtId="4" fontId="27" fillId="2" borderId="11" xfId="0" applyNumberFormat="1" applyFont="1" applyFill="1" applyBorder="1" applyAlignment="1">
      <alignment wrapText="1"/>
    </xf>
    <xf numFmtId="4" fontId="27" fillId="2" borderId="3" xfId="0" applyNumberFormat="1" applyFont="1" applyFill="1" applyBorder="1" applyAlignment="1">
      <alignment wrapText="1"/>
    </xf>
    <xf numFmtId="4" fontId="27" fillId="2" borderId="3" xfId="0" applyNumberFormat="1" applyFont="1" applyFill="1" applyBorder="1" applyAlignment="1" applyProtection="1">
      <alignment horizontal="right" wrapText="1"/>
      <protection locked="0"/>
    </xf>
    <xf numFmtId="4" fontId="27" fillId="2" borderId="12" xfId="0" applyNumberFormat="1" applyFont="1" applyFill="1" applyBorder="1" applyAlignment="1">
      <alignment wrapText="1"/>
    </xf>
    <xf numFmtId="4" fontId="27" fillId="2" borderId="13" xfId="0" applyNumberFormat="1" applyFont="1" applyFill="1" applyBorder="1" applyAlignment="1">
      <alignment wrapText="1"/>
    </xf>
    <xf numFmtId="4" fontId="27" fillId="2" borderId="13" xfId="0" applyNumberFormat="1" applyFont="1" applyFill="1" applyBorder="1" applyAlignment="1" applyProtection="1">
      <alignment horizontal="center" wrapText="1"/>
      <protection locked="0"/>
    </xf>
    <xf numFmtId="3" fontId="12" fillId="0" borderId="0" xfId="0" applyNumberFormat="1" applyFont="1" applyAlignment="1">
      <alignment wrapText="1"/>
    </xf>
    <xf numFmtId="4" fontId="0" fillId="2" borderId="0" xfId="0" applyNumberFormat="1" applyFont="1" applyFill="1" applyAlignment="1">
      <alignment wrapText="1"/>
    </xf>
    <xf numFmtId="4" fontId="29" fillId="0" borderId="0" xfId="0" applyNumberFormat="1" applyFont="1" applyAlignment="1">
      <alignment wrapText="1"/>
    </xf>
    <xf numFmtId="4" fontId="27" fillId="2" borderId="8" xfId="0" applyNumberFormat="1" applyFont="1" applyFill="1" applyBorder="1" applyAlignment="1" applyProtection="1">
      <alignment wrapText="1"/>
      <protection locked="0"/>
    </xf>
    <xf numFmtId="4" fontId="27" fillId="2" borderId="5" xfId="0" applyNumberFormat="1" applyFont="1" applyFill="1" applyBorder="1" applyAlignment="1" applyProtection="1">
      <alignment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5" fillId="2" borderId="3" xfId="0" applyNumberFormat="1" applyFont="1" applyFill="1" applyBorder="1" applyAlignment="1" applyProtection="1">
      <alignment wrapText="1"/>
      <protection locked="0"/>
    </xf>
    <xf numFmtId="49" fontId="5" fillId="2" borderId="5" xfId="0" applyNumberFormat="1" applyFont="1" applyFill="1" applyBorder="1" applyAlignment="1" applyProtection="1">
      <alignment wrapText="1"/>
      <protection locked="0"/>
    </xf>
    <xf numFmtId="49" fontId="3" fillId="2" borderId="0" xfId="0" applyNumberFormat="1" applyFont="1" applyFill="1"/>
    <xf numFmtId="0" fontId="13" fillId="2" borderId="0" xfId="0" applyFont="1" applyFill="1" applyAlignment="1">
      <alignment vertical="center"/>
    </xf>
    <xf numFmtId="4" fontId="13" fillId="2" borderId="0" xfId="0" applyNumberFormat="1" applyFont="1" applyFill="1"/>
    <xf numFmtId="0" fontId="30" fillId="2" borderId="0" xfId="0" applyFont="1" applyFill="1"/>
    <xf numFmtId="0" fontId="14" fillId="2" borderId="0" xfId="0" applyFont="1" applyFill="1" applyAlignment="1">
      <alignment vertical="center"/>
    </xf>
    <xf numFmtId="4" fontId="14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vertical="center"/>
    </xf>
    <xf numFmtId="4" fontId="0" fillId="2" borderId="0" xfId="0" applyNumberFormat="1" applyFill="1" applyAlignment="1"/>
    <xf numFmtId="4" fontId="0" fillId="2" borderId="0" xfId="0" applyNumberFormat="1" applyFont="1" applyFill="1"/>
    <xf numFmtId="4" fontId="0" fillId="2" borderId="3" xfId="0" applyNumberFormat="1" applyFill="1" applyBorder="1"/>
    <xf numFmtId="4" fontId="12" fillId="2" borderId="13" xfId="0" applyNumberFormat="1" applyFont="1" applyFill="1" applyBorder="1"/>
    <xf numFmtId="4" fontId="0" fillId="2" borderId="0" xfId="0" applyNumberFormat="1" applyFill="1"/>
    <xf numFmtId="165" fontId="0" fillId="2" borderId="0" xfId="0" applyNumberFormat="1" applyFill="1"/>
    <xf numFmtId="0" fontId="23" fillId="2" borderId="0" xfId="0" applyFont="1" applyFill="1"/>
    <xf numFmtId="0" fontId="23" fillId="2" borderId="3" xfId="0" applyFont="1" applyFill="1" applyBorder="1"/>
    <xf numFmtId="49" fontId="25" fillId="2" borderId="3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16" fillId="2" borderId="0" xfId="0" applyFont="1" applyFill="1" applyAlignment="1">
      <alignment wrapText="1"/>
    </xf>
    <xf numFmtId="0" fontId="32" fillId="2" borderId="0" xfId="0" applyFont="1" applyFill="1" applyAlignment="1">
      <alignment horizontal="center" wrapText="1"/>
    </xf>
    <xf numFmtId="4" fontId="16" fillId="2" borderId="0" xfId="0" applyNumberFormat="1" applyFont="1" applyFill="1" applyAlignment="1">
      <alignment horizontal="center" wrapText="1"/>
    </xf>
    <xf numFmtId="0" fontId="32" fillId="2" borderId="0" xfId="0" applyFont="1" applyFill="1" applyAlignment="1">
      <alignment wrapText="1"/>
    </xf>
    <xf numFmtId="4" fontId="16" fillId="2" borderId="0" xfId="0" applyNumberFormat="1" applyFont="1" applyFill="1" applyAlignment="1">
      <alignment wrapText="1"/>
    </xf>
    <xf numFmtId="49" fontId="18" fillId="2" borderId="3" xfId="0" applyNumberFormat="1" applyFont="1" applyFill="1" applyBorder="1" applyAlignment="1">
      <alignment vertical="center" wrapText="1"/>
    </xf>
    <xf numFmtId="49" fontId="33" fillId="2" borderId="3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wrapText="1"/>
    </xf>
    <xf numFmtId="4" fontId="24" fillId="2" borderId="3" xfId="0" applyNumberFormat="1" applyFont="1" applyFill="1" applyBorder="1" applyAlignment="1">
      <alignment vertical="center" wrapText="1"/>
    </xf>
    <xf numFmtId="4" fontId="17" fillId="2" borderId="0" xfId="0" applyNumberFormat="1" applyFont="1" applyFill="1" applyAlignment="1">
      <alignment wrapText="1"/>
    </xf>
    <xf numFmtId="4" fontId="12" fillId="2" borderId="0" xfId="0" applyNumberFormat="1" applyFont="1" applyFill="1" applyAlignment="1">
      <alignment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9" fontId="1" fillId="2" borderId="3" xfId="0" applyNumberFormat="1" applyFont="1" applyFill="1" applyBorder="1" applyAlignment="1">
      <alignment horizontal="center" vertical="center" wrapText="1"/>
    </xf>
    <xf numFmtId="4" fontId="27" fillId="2" borderId="3" xfId="0" applyNumberFormat="1" applyFont="1" applyFill="1" applyBorder="1"/>
    <xf numFmtId="169" fontId="1" fillId="2" borderId="3" xfId="0" applyNumberFormat="1" applyFont="1" applyFill="1" applyBorder="1"/>
    <xf numFmtId="0" fontId="15" fillId="2" borderId="0" xfId="0" applyFont="1" applyFill="1" applyAlignment="1">
      <alignment wrapText="1"/>
    </xf>
    <xf numFmtId="0" fontId="16" fillId="2" borderId="0" xfId="0" applyFont="1" applyFill="1" applyAlignment="1">
      <alignment vertical="top" wrapText="1"/>
    </xf>
    <xf numFmtId="0" fontId="16" fillId="2" borderId="0" xfId="0" applyFont="1" applyFill="1" applyBorder="1" applyAlignment="1">
      <alignment wrapText="1"/>
    </xf>
    <xf numFmtId="0" fontId="16" fillId="2" borderId="3" xfId="0" applyFont="1" applyFill="1" applyBorder="1" applyAlignment="1">
      <alignment vertical="top" wrapText="1"/>
    </xf>
    <xf numFmtId="0" fontId="16" fillId="2" borderId="3" xfId="0" applyFont="1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3" fontId="31" fillId="2" borderId="3" xfId="0" applyNumberFormat="1" applyFont="1" applyFill="1" applyBorder="1" applyAlignment="1">
      <alignment horizontal="center" vertical="center" wrapText="1"/>
    </xf>
    <xf numFmtId="4" fontId="31" fillId="2" borderId="3" xfId="0" applyNumberFormat="1" applyFont="1" applyFill="1" applyBorder="1" applyAlignment="1">
      <alignment horizontal="center" vertical="center" wrapText="1"/>
    </xf>
    <xf numFmtId="1" fontId="31" fillId="2" borderId="3" xfId="0" applyNumberFormat="1" applyFont="1" applyFill="1" applyBorder="1" applyAlignment="1">
      <alignment horizontal="center" vertical="center" wrapText="1"/>
    </xf>
    <xf numFmtId="4" fontId="27" fillId="2" borderId="0" xfId="0" applyNumberFormat="1" applyFont="1" applyFill="1" applyBorder="1" applyAlignment="1">
      <alignment wrapText="1"/>
    </xf>
    <xf numFmtId="0" fontId="16" fillId="2" borderId="3" xfId="0" applyFont="1" applyFill="1" applyBorder="1"/>
    <xf numFmtId="0" fontId="23" fillId="0" borderId="3" xfId="0" applyFont="1" applyBorder="1"/>
    <xf numFmtId="0" fontId="22" fillId="0" borderId="0" xfId="0" applyFont="1" applyAlignment="1">
      <alignment horizontal="left"/>
    </xf>
    <xf numFmtId="0" fontId="14" fillId="0" borderId="3" xfId="0" applyFont="1" applyBorder="1"/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1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49" fontId="2" fillId="2" borderId="11" xfId="0" applyNumberFormat="1" applyFont="1" applyFill="1" applyBorder="1" applyAlignment="1">
      <alignment horizontal="left"/>
    </xf>
    <xf numFmtId="49" fontId="9" fillId="0" borderId="0" xfId="0" applyNumberFormat="1" applyFont="1"/>
    <xf numFmtId="0" fontId="36" fillId="0" borderId="0" xfId="0" applyFont="1"/>
    <xf numFmtId="4" fontId="10" fillId="2" borderId="8" xfId="0" applyNumberFormat="1" applyFont="1" applyFill="1" applyBorder="1" applyAlignment="1" applyProtection="1">
      <alignment vertical="center" wrapText="1"/>
      <protection locked="0"/>
    </xf>
    <xf numFmtId="4" fontId="37" fillId="2" borderId="0" xfId="0" applyNumberFormat="1" applyFont="1" applyFill="1" applyAlignment="1">
      <alignment wrapText="1"/>
    </xf>
    <xf numFmtId="4" fontId="29" fillId="2" borderId="0" xfId="0" applyNumberFormat="1" applyFont="1" applyFill="1" applyAlignment="1">
      <alignment wrapText="1"/>
    </xf>
    <xf numFmtId="4" fontId="0" fillId="2" borderId="8" xfId="0" applyNumberFormat="1" applyFill="1" applyBorder="1"/>
    <xf numFmtId="0" fontId="12" fillId="2" borderId="1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9" fontId="25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 applyProtection="1">
      <alignment vertical="center" wrapText="1"/>
      <protection locked="0"/>
    </xf>
    <xf numFmtId="4" fontId="16" fillId="2" borderId="3" xfId="0" applyNumberFormat="1" applyFont="1" applyFill="1" applyBorder="1" applyAlignment="1">
      <alignment vertical="top" wrapText="1"/>
    </xf>
    <xf numFmtId="4" fontId="13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12" fillId="0" borderId="0" xfId="0" applyNumberFormat="1" applyFont="1"/>
    <xf numFmtId="4" fontId="0" fillId="2" borderId="0" xfId="0" applyNumberFormat="1" applyFill="1" applyAlignment="1">
      <alignment horizontal="left"/>
    </xf>
    <xf numFmtId="4" fontId="27" fillId="2" borderId="8" xfId="0" applyNumberFormat="1" applyFont="1" applyFill="1" applyBorder="1" applyAlignment="1" applyProtection="1">
      <alignment horizontal="left" wrapText="1"/>
      <protection locked="0"/>
    </xf>
    <xf numFmtId="4" fontId="27" fillId="2" borderId="5" xfId="0" applyNumberFormat="1" applyFont="1" applyFill="1" applyBorder="1" applyAlignment="1" applyProtection="1">
      <alignment horizontal="center" wrapText="1"/>
      <protection locked="0"/>
    </xf>
    <xf numFmtId="4" fontId="27" fillId="2" borderId="3" xfId="0" applyNumberFormat="1" applyFont="1" applyFill="1" applyBorder="1" applyAlignment="1" applyProtection="1">
      <alignment horizontal="left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5" fillId="2" borderId="3" xfId="0" applyNumberFormat="1" applyFont="1" applyFill="1" applyBorder="1" applyAlignment="1" applyProtection="1">
      <alignment wrapText="1"/>
      <protection locked="0"/>
    </xf>
    <xf numFmtId="4" fontId="34" fillId="2" borderId="0" xfId="0" applyNumberFormat="1" applyFont="1" applyFill="1" applyAlignment="1">
      <alignment horizontal="left" wrapText="1"/>
    </xf>
    <xf numFmtId="1" fontId="28" fillId="2" borderId="0" xfId="0" applyNumberFormat="1" applyFont="1" applyFill="1" applyAlignment="1">
      <alignment horizontal="center" wrapText="1"/>
    </xf>
    <xf numFmtId="4" fontId="28" fillId="2" borderId="0" xfId="0" applyNumberFormat="1" applyFont="1" applyFill="1" applyAlignment="1">
      <alignment wrapText="1"/>
    </xf>
    <xf numFmtId="0" fontId="29" fillId="2" borderId="0" xfId="0" applyFont="1" applyFill="1"/>
    <xf numFmtId="1" fontId="29" fillId="2" borderId="0" xfId="0" applyNumberFormat="1" applyFont="1" applyFill="1" applyAlignment="1">
      <alignment horizontal="center" wrapText="1"/>
    </xf>
    <xf numFmtId="4" fontId="28" fillId="2" borderId="0" xfId="0" applyNumberFormat="1" applyFont="1" applyFill="1" applyAlignment="1">
      <alignment horizontal="center" wrapText="1"/>
    </xf>
    <xf numFmtId="0" fontId="0" fillId="2" borderId="3" xfId="0" applyFont="1" applyFill="1" applyBorder="1"/>
    <xf numFmtId="1" fontId="12" fillId="2" borderId="0" xfId="0" applyNumberFormat="1" applyFont="1" applyFill="1" applyAlignment="1">
      <alignment horizontal="center" wrapText="1"/>
    </xf>
    <xf numFmtId="4" fontId="31" fillId="2" borderId="3" xfId="0" applyNumberFormat="1" applyFont="1" applyFill="1" applyBorder="1" applyAlignment="1" applyProtection="1">
      <alignment horizontal="right" wrapText="1"/>
      <protection locked="0"/>
    </xf>
    <xf numFmtId="49" fontId="5" fillId="2" borderId="11" xfId="0" applyNumberFormat="1" applyFont="1" applyFill="1" applyBorder="1" applyAlignment="1" applyProtection="1">
      <alignment horizontal="left" wrapText="1"/>
      <protection locked="0"/>
    </xf>
    <xf numFmtId="49" fontId="40" fillId="2" borderId="15" xfId="0" applyNumberFormat="1" applyFont="1" applyFill="1" applyBorder="1" applyAlignment="1" applyProtection="1">
      <alignment horizontal="left" wrapText="1"/>
      <protection locked="0"/>
    </xf>
    <xf numFmtId="0" fontId="35" fillId="2" borderId="1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vertical="center" wrapText="1"/>
      <protection locked="0"/>
    </xf>
    <xf numFmtId="0" fontId="23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40" fillId="2" borderId="3" xfId="0" applyNumberFormat="1" applyFont="1" applyFill="1" applyBorder="1" applyAlignment="1" applyProtection="1">
      <alignment wrapText="1"/>
      <protection locked="0"/>
    </xf>
    <xf numFmtId="0" fontId="14" fillId="2" borderId="17" xfId="0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wrapText="1"/>
      <protection locked="0"/>
    </xf>
    <xf numFmtId="4" fontId="24" fillId="2" borderId="0" xfId="0" applyNumberFormat="1" applyFont="1" applyFill="1"/>
    <xf numFmtId="4" fontId="1" fillId="2" borderId="3" xfId="0" quotePrefix="1" applyNumberFormat="1" applyFont="1" applyFill="1" applyBorder="1" applyAlignment="1" applyProtection="1">
      <alignment wrapText="1"/>
      <protection locked="0"/>
    </xf>
    <xf numFmtId="49" fontId="1" fillId="2" borderId="3" xfId="0" quotePrefix="1" applyNumberFormat="1" applyFont="1" applyFill="1" applyBorder="1" applyAlignment="1" applyProtection="1">
      <alignment wrapText="1"/>
      <protection locked="0"/>
    </xf>
    <xf numFmtId="4" fontId="35" fillId="2" borderId="3" xfId="0" applyNumberFormat="1" applyFont="1" applyFill="1" applyBorder="1" applyAlignment="1">
      <alignment vertical="center" wrapText="1"/>
    </xf>
    <xf numFmtId="169" fontId="1" fillId="2" borderId="3" xfId="0" quotePrefix="1" applyNumberFormat="1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vertical="center" wrapText="1"/>
    </xf>
    <xf numFmtId="49" fontId="40" fillId="2" borderId="8" xfId="0" applyNumberFormat="1" applyFont="1" applyFill="1" applyBorder="1" applyAlignment="1" applyProtection="1">
      <alignment wrapText="1"/>
      <protection locked="0"/>
    </xf>
    <xf numFmtId="4" fontId="16" fillId="2" borderId="0" xfId="0" applyNumberFormat="1" applyFont="1" applyFill="1" applyBorder="1" applyAlignment="1">
      <alignment wrapText="1"/>
    </xf>
    <xf numFmtId="0" fontId="36" fillId="2" borderId="0" xfId="0" applyFont="1" applyFill="1" applyAlignment="1"/>
    <xf numFmtId="4" fontId="36" fillId="2" borderId="0" xfId="0" applyNumberFormat="1" applyFont="1" applyFill="1"/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/>
    <xf numFmtId="4" fontId="6" fillId="2" borderId="0" xfId="0" applyNumberFormat="1" applyFont="1" applyFill="1"/>
    <xf numFmtId="0" fontId="16" fillId="2" borderId="0" xfId="0" applyFont="1" applyFill="1" applyAlignment="1">
      <alignment horizontal="left"/>
    </xf>
    <xf numFmtId="4" fontId="16" fillId="2" borderId="0" xfId="0" applyNumberFormat="1" applyFont="1" applyFill="1"/>
    <xf numFmtId="4" fontId="30" fillId="2" borderId="0" xfId="0" applyNumberFormat="1" applyFont="1" applyFill="1"/>
    <xf numFmtId="4" fontId="20" fillId="2" borderId="3" xfId="0" applyNumberFormat="1" applyFont="1" applyFill="1" applyBorder="1" applyAlignment="1" applyProtection="1">
      <alignment vertical="center" wrapText="1"/>
      <protection locked="0"/>
    </xf>
    <xf numFmtId="0" fontId="22" fillId="2" borderId="0" xfId="0" applyFont="1" applyFill="1" applyAlignment="1"/>
    <xf numFmtId="0" fontId="22" fillId="2" borderId="0" xfId="0" applyFont="1" applyFill="1"/>
    <xf numFmtId="164" fontId="22" fillId="2" borderId="0" xfId="0" applyNumberFormat="1" applyFont="1" applyFill="1"/>
    <xf numFmtId="164" fontId="3" fillId="2" borderId="0" xfId="0" applyNumberFormat="1" applyFont="1" applyFill="1"/>
    <xf numFmtId="0" fontId="14" fillId="2" borderId="0" xfId="0" applyFont="1" applyFill="1" applyAlignment="1"/>
    <xf numFmtId="164" fontId="14" fillId="2" borderId="0" xfId="0" applyNumberFormat="1" applyFont="1" applyFill="1"/>
    <xf numFmtId="0" fontId="0" fillId="2" borderId="0" xfId="0" applyFont="1" applyFill="1" applyAlignment="1"/>
    <xf numFmtId="0" fontId="0" fillId="2" borderId="0" xfId="0" applyFont="1" applyFill="1"/>
    <xf numFmtId="164" fontId="0" fillId="2" borderId="0" xfId="0" applyNumberFormat="1" applyFont="1" applyFill="1"/>
    <xf numFmtId="4" fontId="16" fillId="2" borderId="3" xfId="0" applyNumberFormat="1" applyFont="1" applyFill="1" applyBorder="1" applyAlignment="1">
      <alignment wrapText="1"/>
    </xf>
    <xf numFmtId="0" fontId="15" fillId="2" borderId="0" xfId="0" applyFont="1" applyFill="1" applyAlignment="1">
      <alignment horizontal="right" wrapText="1"/>
    </xf>
    <xf numFmtId="0" fontId="17" fillId="2" borderId="0" xfId="0" applyFont="1" applyFill="1" applyAlignment="1">
      <alignment wrapText="1"/>
    </xf>
    <xf numFmtId="0" fontId="16" fillId="2" borderId="0" xfId="0" applyFont="1" applyFill="1" applyAlignment="1">
      <alignment horizontal="center" wrapText="1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19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4" fontId="0" fillId="2" borderId="3" xfId="0" applyNumberFormat="1" applyFill="1" applyBorder="1" applyAlignment="1">
      <alignment wrapText="1"/>
    </xf>
    <xf numFmtId="4" fontId="12" fillId="2" borderId="3" xfId="0" applyNumberFormat="1" applyFont="1" applyFill="1" applyBorder="1" applyAlignment="1">
      <alignment wrapText="1"/>
    </xf>
    <xf numFmtId="4" fontId="29" fillId="4" borderId="0" xfId="0" applyNumberFormat="1" applyFont="1" applyFill="1" applyAlignment="1">
      <alignment wrapText="1"/>
    </xf>
    <xf numFmtId="4" fontId="0" fillId="4" borderId="0" xfId="0" applyNumberFormat="1" applyFont="1" applyFill="1" applyAlignment="1">
      <alignment wrapText="1"/>
    </xf>
    <xf numFmtId="4" fontId="12" fillId="4" borderId="0" xfId="0" applyNumberFormat="1" applyFont="1" applyFill="1" applyAlignment="1">
      <alignment wrapText="1"/>
    </xf>
    <xf numFmtId="4" fontId="0" fillId="5" borderId="0" xfId="0" applyNumberFormat="1" applyFont="1" applyFill="1" applyAlignment="1">
      <alignment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wrapText="1"/>
      <protection locked="0"/>
    </xf>
    <xf numFmtId="4" fontId="12" fillId="6" borderId="0" xfId="0" applyNumberFormat="1" applyFont="1" applyFill="1" applyAlignment="1">
      <alignment wrapText="1"/>
    </xf>
    <xf numFmtId="0" fontId="27" fillId="0" borderId="0" xfId="0" applyFont="1"/>
    <xf numFmtId="4" fontId="30" fillId="2" borderId="0" xfId="0" applyNumberFormat="1" applyFont="1" applyFill="1" applyAlignment="1">
      <alignment wrapText="1"/>
    </xf>
    <xf numFmtId="49" fontId="2" fillId="2" borderId="3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 applyProtection="1">
      <alignment horizontal="left" wrapText="1"/>
      <protection locked="0"/>
    </xf>
    <xf numFmtId="49" fontId="40" fillId="2" borderId="14" xfId="0" applyNumberFormat="1" applyFont="1" applyFill="1" applyBorder="1" applyAlignment="1" applyProtection="1">
      <alignment horizontal="left" wrapText="1"/>
      <protection locked="0"/>
    </xf>
    <xf numFmtId="49" fontId="40" fillId="2" borderId="15" xfId="0" applyNumberFormat="1" applyFont="1" applyFill="1" applyBorder="1" applyAlignment="1" applyProtection="1">
      <alignment horizontal="left" wrapText="1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wrapText="1"/>
      <protection locked="0"/>
    </xf>
    <xf numFmtId="49" fontId="5" fillId="2" borderId="9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0" fillId="2" borderId="8" xfId="0" applyFont="1" applyFill="1" applyBorder="1" applyAlignment="1">
      <alignment horizontal="left" wrapText="1"/>
    </xf>
    <xf numFmtId="0" fontId="40" fillId="2" borderId="5" xfId="0" applyFont="1" applyFill="1" applyBorder="1" applyAlignment="1">
      <alignment horizontal="left" wrapText="1"/>
    </xf>
    <xf numFmtId="49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40" fillId="2" borderId="8" xfId="0" applyNumberFormat="1" applyFont="1" applyFill="1" applyBorder="1" applyAlignment="1">
      <alignment horizontal="left" wrapText="1"/>
    </xf>
    <xf numFmtId="2" fontId="14" fillId="2" borderId="5" xfId="0" applyNumberFormat="1" applyFont="1" applyFill="1" applyBorder="1" applyAlignment="1">
      <alignment horizontal="left" wrapText="1"/>
    </xf>
    <xf numFmtId="0" fontId="14" fillId="2" borderId="8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49" fontId="5" fillId="2" borderId="3" xfId="0" applyNumberFormat="1" applyFont="1" applyFill="1" applyBorder="1" applyAlignment="1" applyProtection="1">
      <alignment wrapText="1"/>
      <protection locked="0"/>
    </xf>
    <xf numFmtId="0" fontId="35" fillId="2" borderId="1" xfId="0" applyFont="1" applyFill="1" applyBorder="1" applyAlignment="1">
      <alignment horizontal="left" vertical="center"/>
    </xf>
    <xf numFmtId="0" fontId="35" fillId="2" borderId="4" xfId="0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/>
    </xf>
    <xf numFmtId="0" fontId="39" fillId="2" borderId="1" xfId="0" applyFont="1" applyFill="1" applyBorder="1" applyAlignment="1">
      <alignment horizontal="left"/>
    </xf>
    <xf numFmtId="0" fontId="39" fillId="2" borderId="4" xfId="0" applyFont="1" applyFill="1" applyBorder="1" applyAlignment="1">
      <alignment horizontal="left"/>
    </xf>
    <xf numFmtId="0" fontId="39" fillId="2" borderId="11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39" fillId="2" borderId="3" xfId="0" applyFont="1" applyFill="1" applyBorder="1" applyAlignment="1">
      <alignment horizontal="left"/>
    </xf>
    <xf numFmtId="0" fontId="38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27" fillId="2" borderId="3" xfId="0" applyFont="1" applyFill="1" applyBorder="1" applyAlignment="1">
      <alignment wrapText="1"/>
    </xf>
    <xf numFmtId="49" fontId="1" fillId="2" borderId="3" xfId="0" applyNumberFormat="1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>
      <alignment wrapText="1"/>
    </xf>
    <xf numFmtId="0" fontId="40" fillId="2" borderId="8" xfId="0" applyFont="1" applyFill="1" applyBorder="1" applyAlignment="1">
      <alignment horizontal="center" wrapText="1"/>
    </xf>
    <xf numFmtId="0" fontId="40" fillId="2" borderId="5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9" fontId="25" fillId="2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25" fillId="2" borderId="3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49" fontId="25" fillId="2" borderId="1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" fontId="3" fillId="2" borderId="8" xfId="0" applyNumberFormat="1" applyFont="1" applyFill="1" applyBorder="1" applyAlignment="1" applyProtection="1">
      <alignment horizontal="center"/>
      <protection locked="0"/>
    </xf>
    <xf numFmtId="4" fontId="3" fillId="2" borderId="5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>
      <alignment horizontal="left" vertical="center" wrapText="1"/>
    </xf>
    <xf numFmtId="0" fontId="23" fillId="2" borderId="8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wrapText="1"/>
    </xf>
    <xf numFmtId="0" fontId="36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49" fontId="40" fillId="2" borderId="3" xfId="0" applyNumberFormat="1" applyFont="1" applyFill="1" applyBorder="1" applyAlignment="1" applyProtection="1">
      <alignment wrapText="1"/>
      <protection locked="0"/>
    </xf>
    <xf numFmtId="0" fontId="42" fillId="2" borderId="0" xfId="0" applyFont="1" applyFill="1" applyAlignment="1">
      <alignment horizontal="center" wrapText="1"/>
    </xf>
    <xf numFmtId="49" fontId="6" fillId="2" borderId="3" xfId="0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wrapText="1"/>
    </xf>
    <xf numFmtId="0" fontId="23" fillId="2" borderId="8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49" fontId="41" fillId="2" borderId="8" xfId="0" applyNumberFormat="1" applyFont="1" applyFill="1" applyBorder="1" applyAlignment="1" applyProtection="1">
      <alignment wrapText="1"/>
      <protection locked="0"/>
    </xf>
    <xf numFmtId="49" fontId="41" fillId="2" borderId="5" xfId="0" applyNumberFormat="1" applyFont="1" applyFill="1" applyBorder="1" applyAlignment="1" applyProtection="1">
      <alignment wrapText="1"/>
      <protection locked="0"/>
    </xf>
    <xf numFmtId="4" fontId="27" fillId="2" borderId="8" xfId="0" applyNumberFormat="1" applyFont="1" applyFill="1" applyBorder="1" applyAlignment="1" applyProtection="1">
      <alignment horizontal="left" wrapText="1"/>
      <protection locked="0"/>
    </xf>
    <xf numFmtId="4" fontId="27" fillId="2" borderId="5" xfId="0" applyNumberFormat="1" applyFont="1" applyFill="1" applyBorder="1" applyAlignment="1" applyProtection="1">
      <alignment horizontal="left" wrapText="1"/>
      <protection locked="0"/>
    </xf>
    <xf numFmtId="4" fontId="27" fillId="2" borderId="8" xfId="0" applyNumberFormat="1" applyFont="1" applyFill="1" applyBorder="1" applyAlignment="1" applyProtection="1">
      <alignment horizontal="center" wrapText="1"/>
      <protection locked="0"/>
    </xf>
    <xf numFmtId="4" fontId="27" fillId="2" borderId="5" xfId="0" applyNumberFormat="1" applyFont="1" applyFill="1" applyBorder="1" applyAlignment="1" applyProtection="1">
      <alignment horizontal="center" wrapText="1"/>
      <protection locked="0"/>
    </xf>
    <xf numFmtId="4" fontId="34" fillId="0" borderId="0" xfId="0" applyNumberFormat="1" applyFont="1" applyAlignment="1">
      <alignment horizontal="left" wrapText="1"/>
    </xf>
    <xf numFmtId="4" fontId="27" fillId="2" borderId="3" xfId="0" applyNumberFormat="1" applyFont="1" applyFill="1" applyBorder="1" applyAlignment="1" applyProtection="1">
      <alignment horizontal="left" wrapText="1"/>
      <protection locked="0"/>
    </xf>
    <xf numFmtId="0" fontId="29" fillId="0" borderId="0" xfId="0" applyFont="1" applyAlignment="1">
      <alignment horizontal="left"/>
    </xf>
    <xf numFmtId="0" fontId="29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view="pageBreakPreview" topLeftCell="A33" zoomScale="130" zoomScaleNormal="70" zoomScaleSheetLayoutView="130" workbookViewId="0">
      <selection activeCell="A45" sqref="A45"/>
    </sheetView>
  </sheetViews>
  <sheetFormatPr defaultRowHeight="15" x14ac:dyDescent="0.25"/>
  <cols>
    <col min="1" max="1" width="29.28515625" style="188" customWidth="1"/>
    <col min="2" max="2" width="4.42578125" customWidth="1"/>
    <col min="3" max="3" width="33.85546875" style="129" customWidth="1"/>
    <col min="4" max="4" width="21.140625" style="117" customWidth="1"/>
    <col min="5" max="5" width="6.85546875" style="117" customWidth="1"/>
    <col min="6" max="6" width="7.42578125" style="117" customWidth="1"/>
    <col min="7" max="7" width="15.7109375" style="117" customWidth="1"/>
    <col min="8" max="8" width="10" style="117" customWidth="1"/>
    <col min="9" max="9" width="7.85546875" style="117" customWidth="1"/>
    <col min="10" max="10" width="12.42578125" style="117" customWidth="1"/>
    <col min="11" max="11" width="6.5703125" style="117" customWidth="1"/>
    <col min="12" max="12" width="7.28515625" style="118" customWidth="1"/>
    <col min="13" max="13" width="8.140625" style="117" customWidth="1"/>
    <col min="14" max="14" width="8.7109375" style="117" customWidth="1"/>
    <col min="15" max="15" width="8.85546875" style="117" customWidth="1"/>
    <col min="16" max="16" width="8.7109375" style="117" customWidth="1"/>
    <col min="17" max="17" width="8.5703125" style="117" customWidth="1"/>
    <col min="18" max="18" width="8.42578125" style="117" customWidth="1"/>
    <col min="19" max="19" width="11.140625" style="117" customWidth="1"/>
    <col min="20" max="20" width="8.42578125" style="117" customWidth="1"/>
    <col min="21" max="21" width="7.28515625" style="120" customWidth="1"/>
    <col min="22" max="22" width="10" style="120" customWidth="1"/>
    <col min="23" max="23" width="9.5703125" style="117" customWidth="1"/>
    <col min="24" max="24" width="8" style="117" customWidth="1"/>
    <col min="25" max="25" width="8.42578125" style="117" customWidth="1"/>
    <col min="26" max="26" width="8.28515625" style="117" customWidth="1"/>
    <col min="27" max="27" width="9.140625" style="26"/>
  </cols>
  <sheetData>
    <row r="1" spans="1:27" s="4" customFormat="1" ht="23.25" customHeight="1" x14ac:dyDescent="0.35">
      <c r="A1" s="186"/>
      <c r="B1" s="302" t="s">
        <v>0</v>
      </c>
      <c r="C1" s="302"/>
      <c r="D1" s="302"/>
      <c r="E1" s="302"/>
      <c r="F1" s="302"/>
      <c r="G1" s="111"/>
      <c r="H1" s="111"/>
      <c r="I1" s="111"/>
      <c r="J1" s="10"/>
      <c r="K1" s="10"/>
      <c r="L1" s="112"/>
      <c r="M1" s="10"/>
      <c r="N1" s="10"/>
      <c r="O1" s="10"/>
      <c r="P1" s="10"/>
      <c r="Q1" s="10"/>
      <c r="R1" s="10"/>
      <c r="S1" s="10"/>
      <c r="T1" s="10"/>
      <c r="U1" s="113"/>
      <c r="V1" s="113"/>
      <c r="W1" s="10"/>
      <c r="X1" s="10"/>
      <c r="Y1" s="10"/>
      <c r="Z1" s="10"/>
      <c r="AA1" s="23"/>
    </row>
    <row r="2" spans="1:27" s="4" customFormat="1" ht="21" customHeight="1" x14ac:dyDescent="0.35">
      <c r="A2" s="186"/>
      <c r="B2" s="303" t="s">
        <v>37</v>
      </c>
      <c r="C2" s="303"/>
      <c r="D2" s="303"/>
      <c r="E2" s="303"/>
      <c r="F2" s="303"/>
      <c r="G2" s="303"/>
      <c r="H2" s="303"/>
      <c r="I2" s="114"/>
      <c r="J2" s="10"/>
      <c r="K2" s="10"/>
      <c r="L2" s="112"/>
      <c r="M2" s="10"/>
      <c r="N2" s="10"/>
      <c r="O2" s="10"/>
      <c r="P2" s="10"/>
      <c r="Q2" s="10"/>
      <c r="R2" s="10"/>
      <c r="S2" s="10"/>
      <c r="T2" s="10"/>
      <c r="U2" s="113"/>
      <c r="V2" s="113"/>
      <c r="W2" s="10"/>
      <c r="X2" s="10"/>
      <c r="Y2" s="10"/>
      <c r="Z2" s="10"/>
      <c r="AA2" s="23"/>
    </row>
    <row r="3" spans="1:27" s="4" customFormat="1" ht="20.25" customHeight="1" thickBot="1" x14ac:dyDescent="0.4">
      <c r="A3" s="186"/>
      <c r="B3" s="303" t="s">
        <v>433</v>
      </c>
      <c r="C3" s="303"/>
      <c r="D3" s="114"/>
      <c r="E3" s="114"/>
      <c r="F3" s="111"/>
      <c r="G3" s="114"/>
      <c r="H3" s="114"/>
      <c r="I3" s="114"/>
      <c r="J3" s="10"/>
      <c r="K3" s="10"/>
      <c r="L3" s="112"/>
      <c r="M3" s="10"/>
      <c r="N3" s="10"/>
      <c r="O3" s="10"/>
      <c r="P3" s="10"/>
      <c r="Q3" s="10"/>
      <c r="R3" s="10"/>
      <c r="S3" s="10"/>
      <c r="T3" s="10"/>
      <c r="U3" s="113"/>
      <c r="V3" s="113"/>
      <c r="W3" s="10"/>
      <c r="X3" s="10"/>
      <c r="Y3" s="10"/>
      <c r="Z3" s="10"/>
      <c r="AA3" s="23"/>
    </row>
    <row r="4" spans="1:27" s="9" customFormat="1" ht="45.75" customHeight="1" x14ac:dyDescent="0.25">
      <c r="A4" s="187"/>
      <c r="B4" s="165" t="s">
        <v>29</v>
      </c>
      <c r="C4" s="166" t="s">
        <v>1</v>
      </c>
      <c r="D4" s="16"/>
      <c r="E4" s="275" t="s">
        <v>2</v>
      </c>
      <c r="F4" s="276"/>
      <c r="G4" s="276"/>
      <c r="H4" s="276"/>
      <c r="I4" s="276"/>
      <c r="J4" s="276"/>
      <c r="K4" s="277"/>
      <c r="L4" s="278"/>
      <c r="M4" s="270" t="s">
        <v>30</v>
      </c>
      <c r="N4" s="270"/>
      <c r="O4" s="270"/>
      <c r="P4" s="270"/>
      <c r="Q4" s="283" t="s">
        <v>31</v>
      </c>
      <c r="R4" s="283"/>
      <c r="S4" s="281" t="s">
        <v>44</v>
      </c>
      <c r="T4" s="282"/>
      <c r="U4" s="270" t="s">
        <v>32</v>
      </c>
      <c r="V4" s="270"/>
      <c r="W4" s="270"/>
      <c r="X4" s="270"/>
      <c r="Y4" s="270"/>
      <c r="Z4" s="270"/>
      <c r="AA4" s="24"/>
    </row>
    <row r="5" spans="1:27" s="19" customFormat="1" ht="107.25" customHeight="1" thickBot="1" x14ac:dyDescent="0.3">
      <c r="A5" s="116"/>
      <c r="B5" s="64"/>
      <c r="C5" s="167" t="s">
        <v>3</v>
      </c>
      <c r="D5" s="18" t="s">
        <v>4</v>
      </c>
      <c r="E5" s="211" t="s">
        <v>5</v>
      </c>
      <c r="F5" s="211" t="s">
        <v>6</v>
      </c>
      <c r="G5" s="211" t="s">
        <v>42</v>
      </c>
      <c r="H5" s="106" t="s">
        <v>7</v>
      </c>
      <c r="I5" s="106" t="s">
        <v>8</v>
      </c>
      <c r="J5" s="106" t="s">
        <v>9</v>
      </c>
      <c r="K5" s="106" t="s">
        <v>10</v>
      </c>
      <c r="L5" s="278"/>
      <c r="M5" s="106" t="s">
        <v>11</v>
      </c>
      <c r="N5" s="106" t="s">
        <v>43</v>
      </c>
      <c r="O5" s="106" t="s">
        <v>12</v>
      </c>
      <c r="P5" s="106" t="s">
        <v>13</v>
      </c>
      <c r="Q5" s="106" t="s">
        <v>14</v>
      </c>
      <c r="R5" s="106" t="s">
        <v>15</v>
      </c>
      <c r="S5" s="106" t="s">
        <v>45</v>
      </c>
      <c r="T5" s="106" t="s">
        <v>46</v>
      </c>
      <c r="U5" s="20" t="s">
        <v>16</v>
      </c>
      <c r="V5" s="20" t="s">
        <v>48</v>
      </c>
      <c r="W5" s="106" t="s">
        <v>50</v>
      </c>
      <c r="X5" s="106" t="s">
        <v>18</v>
      </c>
      <c r="Y5" s="106" t="s">
        <v>51</v>
      </c>
      <c r="Z5" s="106" t="s">
        <v>20</v>
      </c>
      <c r="AA5" s="25"/>
    </row>
    <row r="6" spans="1:27" s="63" customFormat="1" ht="19.5" customHeight="1" x14ac:dyDescent="0.25">
      <c r="A6" s="116"/>
      <c r="B6" s="64"/>
      <c r="C6" s="168"/>
      <c r="D6" s="57"/>
      <c r="E6" s="58"/>
      <c r="F6" s="59"/>
      <c r="G6" s="59">
        <v>0</v>
      </c>
      <c r="H6" s="59">
        <v>0</v>
      </c>
      <c r="I6" s="59"/>
      <c r="J6" s="58"/>
      <c r="K6" s="58"/>
      <c r="L6" s="106" t="s">
        <v>21</v>
      </c>
      <c r="M6" s="60" t="s">
        <v>22</v>
      </c>
      <c r="N6" s="60" t="s">
        <v>23</v>
      </c>
      <c r="O6" s="60" t="s">
        <v>23</v>
      </c>
      <c r="P6" s="60" t="s">
        <v>24</v>
      </c>
      <c r="Q6" s="60" t="s">
        <v>23</v>
      </c>
      <c r="R6" s="60" t="s">
        <v>23</v>
      </c>
      <c r="S6" s="60" t="s">
        <v>22</v>
      </c>
      <c r="T6" s="60" t="s">
        <v>47</v>
      </c>
      <c r="U6" s="2">
        <v>0</v>
      </c>
      <c r="V6" s="60" t="s">
        <v>49</v>
      </c>
      <c r="W6" s="60" t="s">
        <v>23</v>
      </c>
      <c r="X6" s="60" t="s">
        <v>26</v>
      </c>
      <c r="Y6" s="60"/>
      <c r="Z6" s="61"/>
      <c r="AA6" s="62"/>
    </row>
    <row r="7" spans="1:27" s="63" customFormat="1" ht="16.5" customHeight="1" x14ac:dyDescent="0.25">
      <c r="A7" s="116"/>
      <c r="B7" s="291">
        <v>1</v>
      </c>
      <c r="C7" s="271" t="s">
        <v>237</v>
      </c>
      <c r="D7" s="279" t="s">
        <v>203</v>
      </c>
      <c r="E7" s="3"/>
      <c r="F7" s="13"/>
      <c r="G7" s="7">
        <v>16825290</v>
      </c>
      <c r="H7" s="108" t="s">
        <v>40</v>
      </c>
      <c r="I7" s="157" t="s">
        <v>195</v>
      </c>
      <c r="J7" s="109" t="s">
        <v>35</v>
      </c>
      <c r="K7" s="109" t="s">
        <v>41</v>
      </c>
      <c r="L7" s="106" t="s">
        <v>21</v>
      </c>
      <c r="M7" s="108" t="s">
        <v>238</v>
      </c>
      <c r="N7" s="8" t="s">
        <v>240</v>
      </c>
      <c r="O7" s="108" t="s">
        <v>250</v>
      </c>
      <c r="P7" s="108" t="s">
        <v>241</v>
      </c>
      <c r="Q7" s="108" t="s">
        <v>242</v>
      </c>
      <c r="R7" s="48" t="s">
        <v>243</v>
      </c>
      <c r="S7" s="108" t="s">
        <v>244</v>
      </c>
      <c r="T7" s="31" t="s">
        <v>245</v>
      </c>
      <c r="U7" s="32"/>
      <c r="V7" s="108" t="s">
        <v>246</v>
      </c>
      <c r="W7" s="108" t="s">
        <v>247</v>
      </c>
      <c r="X7" s="108" t="s">
        <v>36</v>
      </c>
      <c r="Y7" s="108" t="s">
        <v>248</v>
      </c>
      <c r="Z7" s="108" t="s">
        <v>249</v>
      </c>
      <c r="AA7" s="68"/>
    </row>
    <row r="8" spans="1:27" s="63" customFormat="1" ht="17.25" customHeight="1" x14ac:dyDescent="0.25">
      <c r="A8" s="116"/>
      <c r="B8" s="292"/>
      <c r="C8" s="271"/>
      <c r="D8" s="280"/>
      <c r="E8" s="3"/>
      <c r="F8" s="2"/>
      <c r="G8" s="7"/>
      <c r="H8" s="108"/>
      <c r="I8" s="108"/>
      <c r="J8" s="109"/>
      <c r="K8" s="109"/>
      <c r="L8" s="106" t="s">
        <v>27</v>
      </c>
      <c r="M8" s="108"/>
      <c r="N8" s="108"/>
      <c r="O8" s="108"/>
      <c r="P8" s="108"/>
      <c r="Q8" s="108"/>
      <c r="R8" s="5"/>
      <c r="S8" s="5"/>
      <c r="T8" s="5"/>
      <c r="U8" s="5"/>
      <c r="V8" s="5"/>
      <c r="W8" s="108"/>
      <c r="X8" s="64"/>
      <c r="Y8" s="108"/>
      <c r="Z8" s="108"/>
      <c r="AA8" s="62"/>
    </row>
    <row r="9" spans="1:27" s="63" customFormat="1" ht="9.75" customHeight="1" x14ac:dyDescent="0.25">
      <c r="A9" s="116"/>
      <c r="B9" s="64"/>
      <c r="C9" s="169"/>
      <c r="D9" s="65"/>
      <c r="E9" s="56"/>
      <c r="F9" s="34"/>
      <c r="G9" s="56"/>
      <c r="H9" s="56"/>
      <c r="I9" s="56"/>
      <c r="J9" s="56"/>
      <c r="K9" s="56"/>
      <c r="L9" s="66"/>
      <c r="M9" s="56"/>
      <c r="N9" s="56"/>
      <c r="O9" s="56"/>
      <c r="P9" s="56"/>
      <c r="Q9" s="56"/>
      <c r="R9" s="56"/>
      <c r="S9" s="56"/>
      <c r="T9" s="56"/>
      <c r="U9" s="34"/>
      <c r="V9" s="34"/>
      <c r="W9" s="56"/>
      <c r="X9" s="56"/>
      <c r="Y9" s="56"/>
      <c r="Z9" s="64"/>
      <c r="AA9" s="62"/>
    </row>
    <row r="10" spans="1:27" s="63" customFormat="1" ht="20.25" customHeight="1" x14ac:dyDescent="0.25">
      <c r="A10" s="116"/>
      <c r="B10" s="291">
        <v>2</v>
      </c>
      <c r="C10" s="271" t="s">
        <v>224</v>
      </c>
      <c r="D10" s="272" t="s">
        <v>444</v>
      </c>
      <c r="E10" s="3" t="s">
        <v>179</v>
      </c>
      <c r="F10" s="2"/>
      <c r="G10" s="17">
        <v>1660608.8</v>
      </c>
      <c r="H10" s="108" t="s">
        <v>34</v>
      </c>
      <c r="I10" s="108" t="s">
        <v>195</v>
      </c>
      <c r="J10" s="109" t="s">
        <v>35</v>
      </c>
      <c r="K10" s="109" t="s">
        <v>35</v>
      </c>
      <c r="L10" s="106" t="s">
        <v>21</v>
      </c>
      <c r="M10" s="266" t="s">
        <v>286</v>
      </c>
      <c r="N10" s="8" t="s">
        <v>120</v>
      </c>
      <c r="O10" s="266" t="s">
        <v>253</v>
      </c>
      <c r="P10" s="266" t="s">
        <v>278</v>
      </c>
      <c r="Q10" s="266" t="s">
        <v>270</v>
      </c>
      <c r="R10" s="266" t="s">
        <v>36</v>
      </c>
      <c r="S10" s="266" t="s">
        <v>287</v>
      </c>
      <c r="T10" s="31" t="s">
        <v>288</v>
      </c>
      <c r="U10" s="32"/>
      <c r="V10" s="266" t="s">
        <v>245</v>
      </c>
      <c r="W10" s="266" t="s">
        <v>272</v>
      </c>
      <c r="X10" s="266" t="s">
        <v>36</v>
      </c>
      <c r="Y10" s="266" t="s">
        <v>289</v>
      </c>
      <c r="Z10" s="266" t="s">
        <v>290</v>
      </c>
      <c r="AA10" s="62"/>
    </row>
    <row r="11" spans="1:27" s="63" customFormat="1" ht="19.5" customHeight="1" x14ac:dyDescent="0.25">
      <c r="A11" s="116"/>
      <c r="B11" s="292"/>
      <c r="C11" s="271"/>
      <c r="D11" s="273"/>
      <c r="E11" s="3"/>
      <c r="F11" s="2"/>
      <c r="G11" s="17"/>
      <c r="H11" s="108"/>
      <c r="I11" s="108"/>
      <c r="J11" s="109"/>
      <c r="K11" s="109"/>
      <c r="L11" s="21" t="s">
        <v>27</v>
      </c>
      <c r="M11" s="108"/>
      <c r="N11" s="108"/>
      <c r="O11" s="108"/>
      <c r="P11" s="108"/>
      <c r="Q11" s="108"/>
      <c r="R11" s="108"/>
      <c r="S11" s="108"/>
      <c r="T11" s="108"/>
      <c r="U11" s="17"/>
      <c r="V11" s="17"/>
      <c r="W11" s="108"/>
      <c r="X11" s="108"/>
      <c r="Y11" s="108"/>
      <c r="Z11" s="108"/>
      <c r="AA11" s="62"/>
    </row>
    <row r="12" spans="1:27" s="63" customFormat="1" ht="11.25" customHeight="1" x14ac:dyDescent="0.25">
      <c r="A12" s="116"/>
      <c r="B12" s="64"/>
      <c r="C12" s="170"/>
      <c r="D12" s="67"/>
      <c r="E12" s="56"/>
      <c r="F12" s="34"/>
      <c r="G12" s="56"/>
      <c r="H12" s="56"/>
      <c r="I12" s="56"/>
      <c r="J12" s="55"/>
      <c r="K12" s="55"/>
      <c r="L12" s="66"/>
      <c r="M12" s="56"/>
      <c r="N12" s="56"/>
      <c r="O12" s="56"/>
      <c r="P12" s="56"/>
      <c r="Q12" s="56"/>
      <c r="R12" s="56"/>
      <c r="S12" s="56"/>
      <c r="T12" s="56"/>
      <c r="U12" s="34"/>
      <c r="V12" s="34"/>
      <c r="W12" s="56"/>
      <c r="X12" s="56"/>
      <c r="Y12" s="56"/>
      <c r="Z12" s="64"/>
      <c r="AA12" s="62"/>
    </row>
    <row r="13" spans="1:27" s="63" customFormat="1" ht="17.25" customHeight="1" x14ac:dyDescent="0.25">
      <c r="A13" s="116"/>
      <c r="B13" s="291">
        <v>3</v>
      </c>
      <c r="C13" s="271" t="s">
        <v>442</v>
      </c>
      <c r="D13" s="274" t="s">
        <v>445</v>
      </c>
      <c r="E13" s="3" t="s">
        <v>178</v>
      </c>
      <c r="F13" s="13">
        <v>20</v>
      </c>
      <c r="G13" s="7">
        <v>1580000</v>
      </c>
      <c r="H13" s="108" t="s">
        <v>34</v>
      </c>
      <c r="I13" s="157" t="s">
        <v>195</v>
      </c>
      <c r="J13" s="109" t="s">
        <v>35</v>
      </c>
      <c r="K13" s="109" t="s">
        <v>35</v>
      </c>
      <c r="L13" s="106" t="s">
        <v>21</v>
      </c>
      <c r="M13" s="266" t="s">
        <v>268</v>
      </c>
      <c r="N13" s="8" t="s">
        <v>120</v>
      </c>
      <c r="O13" s="266" t="s">
        <v>296</v>
      </c>
      <c r="P13" s="266" t="s">
        <v>295</v>
      </c>
      <c r="Q13" s="266" t="s">
        <v>294</v>
      </c>
      <c r="R13" s="266" t="s">
        <v>36</v>
      </c>
      <c r="S13" s="266" t="s">
        <v>293</v>
      </c>
      <c r="T13" s="31" t="s">
        <v>292</v>
      </c>
      <c r="U13" s="32"/>
      <c r="V13" s="266" t="s">
        <v>291</v>
      </c>
      <c r="W13" s="266" t="s">
        <v>272</v>
      </c>
      <c r="X13" s="266" t="s">
        <v>36</v>
      </c>
      <c r="Y13" s="266" t="s">
        <v>248</v>
      </c>
      <c r="Z13" s="266" t="s">
        <v>249</v>
      </c>
      <c r="AA13" s="62"/>
    </row>
    <row r="14" spans="1:27" s="63" customFormat="1" ht="16.5" customHeight="1" x14ac:dyDescent="0.25">
      <c r="A14" s="116"/>
      <c r="B14" s="292"/>
      <c r="C14" s="271"/>
      <c r="D14" s="274"/>
      <c r="E14" s="3"/>
      <c r="F14" s="2"/>
      <c r="G14" s="7"/>
      <c r="H14" s="108"/>
      <c r="I14" s="108"/>
      <c r="J14" s="109"/>
      <c r="K14" s="109"/>
      <c r="L14" s="106" t="s">
        <v>27</v>
      </c>
      <c r="M14" s="108"/>
      <c r="N14" s="108"/>
      <c r="O14" s="108"/>
      <c r="P14" s="108"/>
      <c r="Q14" s="5"/>
      <c r="R14" s="108"/>
      <c r="S14" s="108"/>
      <c r="T14" s="108"/>
      <c r="U14" s="5"/>
      <c r="V14" s="5"/>
      <c r="W14" s="108"/>
      <c r="X14" s="108"/>
      <c r="Y14" s="108"/>
      <c r="Z14" s="108"/>
      <c r="AA14" s="62"/>
    </row>
    <row r="15" spans="1:27" s="63" customFormat="1" ht="9" customHeight="1" x14ac:dyDescent="0.25">
      <c r="A15" s="116"/>
      <c r="B15" s="64"/>
      <c r="C15" s="170"/>
      <c r="D15" s="67"/>
      <c r="E15" s="56"/>
      <c r="F15" s="34"/>
      <c r="G15" s="56"/>
      <c r="H15" s="56"/>
      <c r="I15" s="56"/>
      <c r="J15" s="55"/>
      <c r="K15" s="55"/>
      <c r="L15" s="66"/>
      <c r="M15" s="56"/>
      <c r="N15" s="56"/>
      <c r="O15" s="56"/>
      <c r="P15" s="56"/>
      <c r="Q15" s="56"/>
      <c r="R15" s="56"/>
      <c r="S15" s="56"/>
      <c r="T15" s="56"/>
      <c r="U15" s="34"/>
      <c r="V15" s="34"/>
      <c r="W15" s="56"/>
      <c r="X15" s="56"/>
      <c r="Y15" s="56"/>
      <c r="Z15" s="64"/>
      <c r="AA15" s="62"/>
    </row>
    <row r="16" spans="1:27" s="63" customFormat="1" ht="17.25" customHeight="1" x14ac:dyDescent="0.25">
      <c r="A16" s="116"/>
      <c r="B16" s="291">
        <v>4</v>
      </c>
      <c r="C16" s="271" t="s">
        <v>443</v>
      </c>
      <c r="D16" s="274" t="s">
        <v>446</v>
      </c>
      <c r="E16" s="3" t="s">
        <v>181</v>
      </c>
      <c r="F16" s="13">
        <v>12</v>
      </c>
      <c r="G16" s="7">
        <v>612400</v>
      </c>
      <c r="H16" s="195" t="s">
        <v>34</v>
      </c>
      <c r="I16" s="195" t="s">
        <v>195</v>
      </c>
      <c r="J16" s="196" t="s">
        <v>35</v>
      </c>
      <c r="K16" s="196" t="s">
        <v>35</v>
      </c>
      <c r="L16" s="194" t="s">
        <v>21</v>
      </c>
      <c r="M16" s="195" t="s">
        <v>296</v>
      </c>
      <c r="N16" s="195" t="s">
        <v>120</v>
      </c>
      <c r="O16" s="195" t="s">
        <v>260</v>
      </c>
      <c r="P16" s="195" t="s">
        <v>242</v>
      </c>
      <c r="Q16" s="195" t="s">
        <v>183</v>
      </c>
      <c r="R16" s="5" t="s">
        <v>36</v>
      </c>
      <c r="S16" s="222" t="s">
        <v>262</v>
      </c>
      <c r="T16" s="5" t="s">
        <v>184</v>
      </c>
      <c r="U16" s="5"/>
      <c r="V16" s="5" t="s">
        <v>185</v>
      </c>
      <c r="W16" s="195" t="s">
        <v>186</v>
      </c>
      <c r="X16" s="195" t="s">
        <v>36</v>
      </c>
      <c r="Y16" s="195" t="s">
        <v>187</v>
      </c>
      <c r="Z16" s="195" t="s">
        <v>188</v>
      </c>
      <c r="AA16" s="62"/>
    </row>
    <row r="17" spans="1:27" s="63" customFormat="1" ht="16.5" customHeight="1" x14ac:dyDescent="0.25">
      <c r="A17" s="116"/>
      <c r="B17" s="292"/>
      <c r="C17" s="271"/>
      <c r="D17" s="274"/>
      <c r="E17" s="3"/>
      <c r="F17" s="2"/>
      <c r="G17" s="7"/>
      <c r="H17" s="195"/>
      <c r="I17" s="195"/>
      <c r="J17" s="196"/>
      <c r="K17" s="196"/>
      <c r="L17" s="194" t="s">
        <v>27</v>
      </c>
      <c r="M17" s="195"/>
      <c r="N17" s="195"/>
      <c r="O17" s="195"/>
      <c r="P17" s="195"/>
      <c r="Q17" s="5"/>
      <c r="R17" s="195"/>
      <c r="S17" s="195"/>
      <c r="T17" s="195"/>
      <c r="U17" s="5"/>
      <c r="V17" s="5"/>
      <c r="W17" s="195"/>
      <c r="X17" s="195"/>
      <c r="Y17" s="195"/>
      <c r="Z17" s="195"/>
      <c r="AA17" s="62"/>
    </row>
    <row r="18" spans="1:27" s="63" customFormat="1" ht="12.75" customHeight="1" x14ac:dyDescent="0.25">
      <c r="A18" s="221"/>
      <c r="B18" s="64"/>
      <c r="C18" s="170"/>
      <c r="D18" s="67" t="s">
        <v>447</v>
      </c>
      <c r="E18" s="56"/>
      <c r="F18" s="34"/>
      <c r="G18" s="56"/>
      <c r="H18" s="56"/>
      <c r="I18" s="56"/>
      <c r="J18" s="55"/>
      <c r="K18" s="55"/>
      <c r="L18" s="66"/>
      <c r="M18" s="56"/>
      <c r="N18" s="56"/>
      <c r="O18" s="56"/>
      <c r="P18" s="56"/>
      <c r="Q18" s="56"/>
      <c r="R18" s="56"/>
      <c r="S18" s="56"/>
      <c r="T18" s="56"/>
      <c r="U18" s="34"/>
      <c r="V18" s="34"/>
      <c r="W18" s="56"/>
      <c r="X18" s="56"/>
      <c r="Y18" s="56"/>
      <c r="Z18" s="64"/>
      <c r="AA18" s="62"/>
    </row>
    <row r="19" spans="1:27" s="63" customFormat="1" ht="18" customHeight="1" x14ac:dyDescent="0.25">
      <c r="A19" s="116"/>
      <c r="B19" s="291">
        <v>5</v>
      </c>
      <c r="C19" s="271" t="s">
        <v>236</v>
      </c>
      <c r="D19" s="272" t="s">
        <v>448</v>
      </c>
      <c r="E19" s="3"/>
      <c r="F19" s="2"/>
      <c r="G19" s="17">
        <v>4952213</v>
      </c>
      <c r="H19" s="195" t="s">
        <v>34</v>
      </c>
      <c r="I19" s="195" t="s">
        <v>195</v>
      </c>
      <c r="J19" s="196" t="s">
        <v>35</v>
      </c>
      <c r="K19" s="196" t="s">
        <v>35</v>
      </c>
      <c r="L19" s="194" t="s">
        <v>21</v>
      </c>
      <c r="M19" s="195" t="s">
        <v>251</v>
      </c>
      <c r="N19" s="195" t="s">
        <v>120</v>
      </c>
      <c r="O19" s="195" t="s">
        <v>252</v>
      </c>
      <c r="P19" s="195" t="s">
        <v>284</v>
      </c>
      <c r="Q19" s="195" t="s">
        <v>253</v>
      </c>
      <c r="R19" s="195" t="s">
        <v>36</v>
      </c>
      <c r="S19" s="195" t="s">
        <v>254</v>
      </c>
      <c r="T19" s="195" t="s">
        <v>313</v>
      </c>
      <c r="U19" s="17"/>
      <c r="V19" s="30" t="s">
        <v>256</v>
      </c>
      <c r="W19" s="195" t="s">
        <v>257</v>
      </c>
      <c r="X19" s="195" t="s">
        <v>36</v>
      </c>
      <c r="Y19" s="195" t="s">
        <v>242</v>
      </c>
      <c r="Z19" s="195" t="s">
        <v>258</v>
      </c>
      <c r="AA19" s="62"/>
    </row>
    <row r="20" spans="1:27" s="63" customFormat="1" ht="19.5" customHeight="1" x14ac:dyDescent="0.25">
      <c r="A20" s="116"/>
      <c r="B20" s="292"/>
      <c r="C20" s="271"/>
      <c r="D20" s="273"/>
      <c r="E20" s="3"/>
      <c r="F20" s="2"/>
      <c r="G20" s="17"/>
      <c r="H20" s="195"/>
      <c r="I20" s="195"/>
      <c r="J20" s="196"/>
      <c r="K20" s="196"/>
      <c r="L20" s="21" t="s">
        <v>27</v>
      </c>
      <c r="M20" s="195"/>
      <c r="N20" s="195"/>
      <c r="O20" s="195"/>
      <c r="P20" s="195"/>
      <c r="Q20" s="195"/>
      <c r="R20" s="195"/>
      <c r="S20" s="195"/>
      <c r="T20" s="195"/>
      <c r="U20" s="17"/>
      <c r="V20" s="17"/>
      <c r="W20" s="195"/>
      <c r="X20" s="195"/>
      <c r="Y20" s="195"/>
      <c r="Z20" s="195"/>
      <c r="AA20" s="62"/>
    </row>
    <row r="21" spans="1:27" s="63" customFormat="1" ht="12.75" customHeight="1" x14ac:dyDescent="0.25">
      <c r="A21" s="116"/>
      <c r="B21" s="219"/>
      <c r="C21" s="206"/>
      <c r="D21" s="207"/>
      <c r="E21" s="3"/>
      <c r="F21" s="2"/>
      <c r="G21" s="17"/>
      <c r="H21" s="195"/>
      <c r="I21" s="195"/>
      <c r="J21" s="196"/>
      <c r="K21" s="196"/>
      <c r="L21" s="21"/>
      <c r="M21" s="195"/>
      <c r="N21" s="195"/>
      <c r="O21" s="195"/>
      <c r="P21" s="195"/>
      <c r="Q21" s="195"/>
      <c r="R21" s="195"/>
      <c r="S21" s="195"/>
      <c r="T21" s="220"/>
      <c r="U21" s="17"/>
      <c r="V21" s="17"/>
      <c r="W21" s="195"/>
      <c r="X21" s="195"/>
      <c r="Y21" s="195"/>
      <c r="Z21" s="195"/>
      <c r="AA21" s="62"/>
    </row>
    <row r="22" spans="1:27" s="63" customFormat="1" ht="16.5" customHeight="1" x14ac:dyDescent="0.25">
      <c r="A22" s="116"/>
      <c r="B22" s="291">
        <v>6</v>
      </c>
      <c r="C22" s="271" t="s">
        <v>450</v>
      </c>
      <c r="D22" s="279" t="s">
        <v>449</v>
      </c>
      <c r="E22" s="3"/>
      <c r="F22" s="13"/>
      <c r="G22" s="7">
        <v>25469157.149999999</v>
      </c>
      <c r="H22" s="108" t="s">
        <v>40</v>
      </c>
      <c r="I22" s="157" t="s">
        <v>195</v>
      </c>
      <c r="J22" s="109" t="s">
        <v>35</v>
      </c>
      <c r="K22" s="109" t="s">
        <v>41</v>
      </c>
      <c r="L22" s="106" t="s">
        <v>21</v>
      </c>
      <c r="M22" s="264" t="s">
        <v>240</v>
      </c>
      <c r="N22" s="8" t="s">
        <v>310</v>
      </c>
      <c r="O22" s="264" t="s">
        <v>241</v>
      </c>
      <c r="P22" s="264" t="s">
        <v>275</v>
      </c>
      <c r="Q22" s="264" t="s">
        <v>288</v>
      </c>
      <c r="R22" s="48" t="s">
        <v>300</v>
      </c>
      <c r="S22" s="264" t="s">
        <v>311</v>
      </c>
      <c r="T22" s="31" t="s">
        <v>312</v>
      </c>
      <c r="U22" s="32"/>
      <c r="V22" s="264" t="s">
        <v>246</v>
      </c>
      <c r="W22" s="264" t="s">
        <v>247</v>
      </c>
      <c r="X22" s="264" t="s">
        <v>36</v>
      </c>
      <c r="Y22" s="264" t="s">
        <v>248</v>
      </c>
      <c r="Z22" s="264" t="s">
        <v>249</v>
      </c>
      <c r="AA22" s="68"/>
    </row>
    <row r="23" spans="1:27" s="63" customFormat="1" ht="27" customHeight="1" x14ac:dyDescent="0.25">
      <c r="A23" s="116"/>
      <c r="B23" s="292"/>
      <c r="C23" s="271"/>
      <c r="D23" s="280"/>
      <c r="E23" s="3"/>
      <c r="F23" s="2"/>
      <c r="G23" s="7"/>
      <c r="H23" s="108"/>
      <c r="I23" s="108"/>
      <c r="J23" s="109"/>
      <c r="K23" s="109"/>
      <c r="L23" s="106" t="s">
        <v>27</v>
      </c>
      <c r="M23" s="108"/>
      <c r="N23" s="108"/>
      <c r="O23" s="108"/>
      <c r="P23" s="108"/>
      <c r="Q23" s="108"/>
      <c r="R23" s="5"/>
      <c r="S23" s="5"/>
      <c r="T23" s="5"/>
      <c r="U23" s="5"/>
      <c r="V23" s="5"/>
      <c r="W23" s="108"/>
      <c r="X23" s="64"/>
      <c r="Y23" s="108"/>
      <c r="Z23" s="108"/>
      <c r="AA23" s="62"/>
    </row>
    <row r="24" spans="1:27" s="63" customFormat="1" ht="15.75" customHeight="1" x14ac:dyDescent="0.25">
      <c r="A24" s="116"/>
      <c r="B24" s="64"/>
      <c r="C24" s="170"/>
      <c r="D24" s="67"/>
      <c r="E24" s="56"/>
      <c r="F24" s="34"/>
      <c r="G24" s="56"/>
      <c r="H24" s="56"/>
      <c r="I24" s="56"/>
      <c r="J24" s="55"/>
      <c r="K24" s="55"/>
      <c r="L24" s="66"/>
      <c r="M24" s="56"/>
      <c r="N24" s="56"/>
      <c r="O24" s="56"/>
      <c r="P24" s="56"/>
      <c r="Q24" s="56"/>
      <c r="R24" s="56"/>
      <c r="S24" s="56"/>
      <c r="T24" s="56"/>
      <c r="U24" s="34"/>
      <c r="V24" s="34"/>
      <c r="W24" s="56"/>
      <c r="X24" s="56"/>
      <c r="Y24" s="56"/>
      <c r="Z24" s="64"/>
      <c r="AA24" s="62"/>
    </row>
    <row r="25" spans="1:27" s="63" customFormat="1" ht="16.5" customHeight="1" x14ac:dyDescent="0.25">
      <c r="A25" s="116"/>
      <c r="B25" s="291">
        <v>7</v>
      </c>
      <c r="C25" s="293" t="s">
        <v>137</v>
      </c>
      <c r="D25" s="279" t="s">
        <v>454</v>
      </c>
      <c r="E25" s="3"/>
      <c r="F25" s="13"/>
      <c r="G25" s="7">
        <v>464000</v>
      </c>
      <c r="H25" s="108" t="s">
        <v>180</v>
      </c>
      <c r="I25" s="157" t="s">
        <v>195</v>
      </c>
      <c r="J25" s="109" t="s">
        <v>35</v>
      </c>
      <c r="K25" s="109" t="s">
        <v>35</v>
      </c>
      <c r="L25" s="106" t="s">
        <v>21</v>
      </c>
      <c r="M25" s="108" t="s">
        <v>309</v>
      </c>
      <c r="N25" s="108" t="s">
        <v>120</v>
      </c>
      <c r="O25" s="108" t="s">
        <v>240</v>
      </c>
      <c r="P25" s="108" t="s">
        <v>308</v>
      </c>
      <c r="Q25" s="108" t="s">
        <v>294</v>
      </c>
      <c r="R25" s="108" t="s">
        <v>36</v>
      </c>
      <c r="S25" s="108" t="s">
        <v>307</v>
      </c>
      <c r="T25" s="31" t="s">
        <v>244</v>
      </c>
      <c r="U25" s="32"/>
      <c r="V25" s="108" t="s">
        <v>306</v>
      </c>
      <c r="W25" s="108" t="s">
        <v>305</v>
      </c>
      <c r="X25" s="108" t="s">
        <v>36</v>
      </c>
      <c r="Y25" s="108" t="s">
        <v>304</v>
      </c>
      <c r="Z25" s="108" t="s">
        <v>290</v>
      </c>
      <c r="AA25" s="68"/>
    </row>
    <row r="26" spans="1:27" s="63" customFormat="1" ht="17.25" customHeight="1" x14ac:dyDescent="0.25">
      <c r="A26" s="116"/>
      <c r="B26" s="292"/>
      <c r="C26" s="293"/>
      <c r="D26" s="280"/>
      <c r="E26" s="3"/>
      <c r="F26" s="2"/>
      <c r="G26" s="7"/>
      <c r="H26" s="108"/>
      <c r="I26" s="108"/>
      <c r="J26" s="109"/>
      <c r="K26" s="109"/>
      <c r="L26" s="106" t="s">
        <v>27</v>
      </c>
      <c r="M26" s="108"/>
      <c r="N26" s="108"/>
      <c r="O26" s="108"/>
      <c r="P26" s="108"/>
      <c r="Q26" s="108"/>
      <c r="R26" s="5"/>
      <c r="S26" s="5"/>
      <c r="T26" s="5"/>
      <c r="U26" s="5"/>
      <c r="V26" s="5"/>
      <c r="W26" s="108"/>
      <c r="X26" s="64"/>
      <c r="Y26" s="108"/>
      <c r="Z26" s="108"/>
      <c r="AA26" s="62"/>
    </row>
    <row r="27" spans="1:27" s="63" customFormat="1" ht="9" customHeight="1" x14ac:dyDescent="0.25">
      <c r="A27" s="116"/>
      <c r="B27" s="64"/>
      <c r="C27" s="170"/>
      <c r="D27" s="67"/>
      <c r="E27" s="56"/>
      <c r="F27" s="34"/>
      <c r="G27" s="56"/>
      <c r="H27" s="56"/>
      <c r="I27" s="56"/>
      <c r="J27" s="55"/>
      <c r="K27" s="55"/>
      <c r="L27" s="66"/>
      <c r="M27" s="56"/>
      <c r="N27" s="56"/>
      <c r="O27" s="56"/>
      <c r="P27" s="56"/>
      <c r="Q27" s="56"/>
      <c r="R27" s="56"/>
      <c r="S27" s="56"/>
      <c r="T27" s="56"/>
      <c r="U27" s="34"/>
      <c r="V27" s="34"/>
      <c r="W27" s="56"/>
      <c r="X27" s="56"/>
      <c r="Y27" s="56"/>
      <c r="Z27" s="64"/>
      <c r="AA27" s="62"/>
    </row>
    <row r="28" spans="1:27" s="63" customFormat="1" ht="22.5" customHeight="1" x14ac:dyDescent="0.25">
      <c r="A28" s="116"/>
      <c r="B28" s="291">
        <v>8</v>
      </c>
      <c r="C28" s="289" t="s">
        <v>455</v>
      </c>
      <c r="D28" s="279" t="s">
        <v>412</v>
      </c>
      <c r="E28" s="3"/>
      <c r="F28" s="13"/>
      <c r="G28" s="7">
        <v>400000</v>
      </c>
      <c r="H28" s="108" t="s">
        <v>180</v>
      </c>
      <c r="I28" s="157" t="s">
        <v>195</v>
      </c>
      <c r="J28" s="109" t="s">
        <v>35</v>
      </c>
      <c r="K28" s="109" t="s">
        <v>35</v>
      </c>
      <c r="L28" s="106" t="s">
        <v>21</v>
      </c>
      <c r="M28" s="108" t="s">
        <v>297</v>
      </c>
      <c r="N28" s="108" t="s">
        <v>120</v>
      </c>
      <c r="O28" s="108" t="s">
        <v>239</v>
      </c>
      <c r="P28" s="108" t="s">
        <v>298</v>
      </c>
      <c r="Q28" s="108" t="s">
        <v>271</v>
      </c>
      <c r="R28" s="108" t="s">
        <v>36</v>
      </c>
      <c r="S28" s="108" t="s">
        <v>299</v>
      </c>
      <c r="T28" s="31" t="s">
        <v>300</v>
      </c>
      <c r="U28" s="32"/>
      <c r="V28" s="108" t="s">
        <v>301</v>
      </c>
      <c r="W28" s="108" t="s">
        <v>273</v>
      </c>
      <c r="X28" s="108" t="s">
        <v>36</v>
      </c>
      <c r="Y28" s="108" t="s">
        <v>302</v>
      </c>
      <c r="Z28" s="108" t="s">
        <v>303</v>
      </c>
      <c r="AA28" s="68"/>
    </row>
    <row r="29" spans="1:27" s="63" customFormat="1" ht="16.5" customHeight="1" x14ac:dyDescent="0.25">
      <c r="A29" s="116"/>
      <c r="B29" s="292"/>
      <c r="C29" s="290"/>
      <c r="D29" s="280"/>
      <c r="E29" s="3"/>
      <c r="F29" s="2"/>
      <c r="G29" s="7"/>
      <c r="H29" s="108"/>
      <c r="I29" s="108"/>
      <c r="J29" s="109"/>
      <c r="K29" s="109"/>
      <c r="L29" s="106" t="s">
        <v>27</v>
      </c>
      <c r="M29" s="108"/>
      <c r="N29" s="108"/>
      <c r="O29" s="108"/>
      <c r="P29" s="108"/>
      <c r="Q29" s="108"/>
      <c r="R29" s="5"/>
      <c r="S29" s="5"/>
      <c r="T29" s="5"/>
      <c r="U29" s="5"/>
      <c r="V29" s="5"/>
      <c r="W29" s="108"/>
      <c r="X29" s="64"/>
      <c r="Y29" s="108"/>
      <c r="Z29" s="108"/>
      <c r="AA29" s="62"/>
    </row>
    <row r="30" spans="1:27" s="63" customFormat="1" ht="15.75" customHeight="1" x14ac:dyDescent="0.25">
      <c r="A30" s="116"/>
      <c r="B30" s="64"/>
      <c r="C30" s="170"/>
      <c r="D30" s="67"/>
      <c r="E30" s="56"/>
      <c r="F30" s="34"/>
      <c r="G30" s="56"/>
      <c r="H30" s="56"/>
      <c r="I30" s="56"/>
      <c r="J30" s="55"/>
      <c r="K30" s="55"/>
      <c r="L30" s="66"/>
      <c r="M30" s="56"/>
      <c r="N30" s="56"/>
      <c r="O30" s="56"/>
      <c r="P30" s="56"/>
      <c r="Q30" s="56"/>
      <c r="R30" s="56"/>
      <c r="S30" s="56"/>
      <c r="T30" s="56"/>
      <c r="U30" s="34"/>
      <c r="V30" s="34"/>
      <c r="W30" s="56"/>
      <c r="X30" s="56"/>
      <c r="Y30" s="56"/>
      <c r="Z30" s="64"/>
      <c r="AA30" s="62"/>
    </row>
    <row r="31" spans="1:27" s="63" customFormat="1" ht="19.5" customHeight="1" x14ac:dyDescent="0.25">
      <c r="A31" s="116"/>
      <c r="B31" s="291">
        <v>9</v>
      </c>
      <c r="C31" s="284" t="s">
        <v>314</v>
      </c>
      <c r="D31" s="287" t="s">
        <v>470</v>
      </c>
      <c r="E31" s="1"/>
      <c r="F31" s="14">
        <v>1</v>
      </c>
      <c r="G31" s="7">
        <v>4300000</v>
      </c>
      <c r="H31" s="108" t="s">
        <v>34</v>
      </c>
      <c r="I31" s="157" t="s">
        <v>195</v>
      </c>
      <c r="J31" s="110" t="s">
        <v>35</v>
      </c>
      <c r="K31" s="110" t="s">
        <v>35</v>
      </c>
      <c r="L31" s="6" t="s">
        <v>21</v>
      </c>
      <c r="M31" s="108" t="s">
        <v>251</v>
      </c>
      <c r="N31" s="108" t="s">
        <v>120</v>
      </c>
      <c r="O31" s="108" t="s">
        <v>315</v>
      </c>
      <c r="P31" s="108" t="s">
        <v>284</v>
      </c>
      <c r="Q31" s="108" t="s">
        <v>253</v>
      </c>
      <c r="R31" s="108" t="s">
        <v>36</v>
      </c>
      <c r="S31" s="108" t="s">
        <v>254</v>
      </c>
      <c r="T31" s="108" t="s">
        <v>255</v>
      </c>
      <c r="U31" s="17"/>
      <c r="V31" s="30" t="s">
        <v>256</v>
      </c>
      <c r="W31" s="108" t="s">
        <v>257</v>
      </c>
      <c r="X31" s="108" t="s">
        <v>36</v>
      </c>
      <c r="Y31" s="108" t="s">
        <v>242</v>
      </c>
      <c r="Z31" s="108" t="s">
        <v>258</v>
      </c>
      <c r="AA31" s="62"/>
    </row>
    <row r="32" spans="1:27" s="63" customFormat="1" ht="19.5" customHeight="1" x14ac:dyDescent="0.25">
      <c r="A32" s="116"/>
      <c r="B32" s="292"/>
      <c r="C32" s="284"/>
      <c r="D32" s="288"/>
      <c r="E32" s="1"/>
      <c r="F32" s="14"/>
      <c r="G32" s="7"/>
      <c r="H32" s="108"/>
      <c r="I32" s="108"/>
      <c r="J32" s="110"/>
      <c r="K32" s="109"/>
      <c r="L32" s="15" t="s">
        <v>27</v>
      </c>
      <c r="M32" s="108"/>
      <c r="N32" s="108"/>
      <c r="O32" s="108"/>
      <c r="P32" s="108"/>
      <c r="Q32" s="108"/>
      <c r="R32" s="5"/>
      <c r="S32" s="5"/>
      <c r="T32" s="5"/>
      <c r="U32" s="5"/>
      <c r="V32" s="5"/>
      <c r="W32" s="108"/>
      <c r="X32" s="108"/>
      <c r="Y32" s="108"/>
      <c r="Z32" s="108"/>
      <c r="AA32" s="62"/>
    </row>
    <row r="33" spans="1:27" s="63" customFormat="1" ht="10.5" customHeight="1" x14ac:dyDescent="0.25">
      <c r="A33" s="116"/>
      <c r="B33" s="64"/>
      <c r="C33" s="169"/>
      <c r="D33" s="65"/>
      <c r="E33" s="56"/>
      <c r="F33" s="34"/>
      <c r="G33" s="56"/>
      <c r="H33" s="56"/>
      <c r="I33" s="56"/>
      <c r="J33" s="55"/>
      <c r="K33" s="55"/>
      <c r="L33" s="66"/>
      <c r="M33" s="56"/>
      <c r="N33" s="56"/>
      <c r="O33" s="56"/>
      <c r="P33" s="56"/>
      <c r="Q33" s="56"/>
      <c r="R33" s="56"/>
      <c r="S33" s="56"/>
      <c r="T33" s="56"/>
      <c r="U33" s="34"/>
      <c r="V33" s="34"/>
      <c r="W33" s="56"/>
      <c r="X33" s="56"/>
      <c r="Y33" s="56"/>
      <c r="Z33" s="64"/>
      <c r="AA33" s="62"/>
    </row>
    <row r="34" spans="1:27" s="63" customFormat="1" ht="19.5" customHeight="1" x14ac:dyDescent="0.25">
      <c r="A34" s="116"/>
      <c r="B34" s="291">
        <v>10</v>
      </c>
      <c r="C34" s="285" t="s">
        <v>422</v>
      </c>
      <c r="D34" s="272" t="s">
        <v>471</v>
      </c>
      <c r="E34" s="3"/>
      <c r="F34" s="2"/>
      <c r="G34" s="17">
        <v>970000</v>
      </c>
      <c r="H34" s="108" t="s">
        <v>34</v>
      </c>
      <c r="I34" s="157" t="s">
        <v>195</v>
      </c>
      <c r="J34" s="109" t="s">
        <v>35</v>
      </c>
      <c r="K34" s="109" t="s">
        <v>35</v>
      </c>
      <c r="L34" s="106" t="s">
        <v>21</v>
      </c>
      <c r="M34" s="108" t="s">
        <v>282</v>
      </c>
      <c r="N34" s="108" t="s">
        <v>120</v>
      </c>
      <c r="O34" s="108" t="s">
        <v>281</v>
      </c>
      <c r="P34" s="108" t="s">
        <v>280</v>
      </c>
      <c r="Q34" s="108" t="s">
        <v>279</v>
      </c>
      <c r="R34" s="108" t="s">
        <v>36</v>
      </c>
      <c r="S34" s="108" t="s">
        <v>269</v>
      </c>
      <c r="T34" s="108" t="s">
        <v>278</v>
      </c>
      <c r="U34" s="17"/>
      <c r="V34" s="30" t="s">
        <v>277</v>
      </c>
      <c r="W34" s="108" t="s">
        <v>276</v>
      </c>
      <c r="X34" s="108" t="s">
        <v>36</v>
      </c>
      <c r="Y34" s="108" t="s">
        <v>275</v>
      </c>
      <c r="Z34" s="108" t="s">
        <v>274</v>
      </c>
      <c r="AA34" s="62"/>
    </row>
    <row r="35" spans="1:27" s="63" customFormat="1" ht="20.25" customHeight="1" x14ac:dyDescent="0.25">
      <c r="A35" s="116"/>
      <c r="B35" s="292"/>
      <c r="C35" s="286"/>
      <c r="D35" s="273"/>
      <c r="E35" s="3"/>
      <c r="F35" s="2"/>
      <c r="G35" s="17"/>
      <c r="H35" s="108"/>
      <c r="I35" s="108"/>
      <c r="J35" s="109"/>
      <c r="K35" s="109"/>
      <c r="L35" s="21" t="s">
        <v>27</v>
      </c>
      <c r="M35" s="108"/>
      <c r="N35" s="108"/>
      <c r="O35" s="108"/>
      <c r="P35" s="108"/>
      <c r="Q35" s="108"/>
      <c r="R35" s="108"/>
      <c r="S35" s="108"/>
      <c r="T35" s="108"/>
      <c r="U35" s="17"/>
      <c r="V35" s="17"/>
      <c r="W35" s="108"/>
      <c r="X35" s="108"/>
      <c r="Y35" s="108"/>
      <c r="Z35" s="108"/>
      <c r="AA35" s="62"/>
    </row>
    <row r="36" spans="1:27" s="63" customFormat="1" ht="14.25" customHeight="1" x14ac:dyDescent="0.25">
      <c r="A36" s="116"/>
      <c r="B36" s="64"/>
      <c r="C36" s="170"/>
      <c r="D36" s="67"/>
      <c r="E36" s="56"/>
      <c r="F36" s="34"/>
      <c r="G36" s="56"/>
      <c r="H36" s="56"/>
      <c r="I36" s="56"/>
      <c r="J36" s="55"/>
      <c r="K36" s="55"/>
      <c r="L36" s="66"/>
      <c r="M36" s="56"/>
      <c r="N36" s="56"/>
      <c r="O36" s="56"/>
      <c r="P36" s="56"/>
      <c r="Q36" s="56"/>
      <c r="R36" s="56"/>
      <c r="S36" s="56"/>
      <c r="T36" s="56"/>
      <c r="U36" s="34"/>
      <c r="V36" s="34"/>
      <c r="W36" s="56"/>
      <c r="X36" s="56"/>
      <c r="Y36" s="56"/>
      <c r="Z36" s="64"/>
      <c r="AA36" s="62"/>
    </row>
    <row r="37" spans="1:27" s="63" customFormat="1" ht="14.25" customHeight="1" x14ac:dyDescent="0.25">
      <c r="A37" s="116"/>
      <c r="B37" s="291">
        <v>11</v>
      </c>
      <c r="C37" s="271" t="s">
        <v>121</v>
      </c>
      <c r="D37" s="274" t="s">
        <v>472</v>
      </c>
      <c r="E37" s="3"/>
      <c r="F37" s="2"/>
      <c r="G37" s="238">
        <v>2946000</v>
      </c>
      <c r="H37" s="108" t="s">
        <v>34</v>
      </c>
      <c r="I37" s="157" t="s">
        <v>195</v>
      </c>
      <c r="J37" s="109" t="s">
        <v>35</v>
      </c>
      <c r="K37" s="109" t="s">
        <v>35</v>
      </c>
      <c r="L37" s="106" t="s">
        <v>21</v>
      </c>
      <c r="M37" s="108" t="s">
        <v>268</v>
      </c>
      <c r="N37" s="108" t="s">
        <v>120</v>
      </c>
      <c r="O37" s="108" t="s">
        <v>269</v>
      </c>
      <c r="P37" s="108" t="s">
        <v>270</v>
      </c>
      <c r="Q37" s="108" t="s">
        <v>271</v>
      </c>
      <c r="R37" s="5" t="s">
        <v>36</v>
      </c>
      <c r="S37" s="37">
        <v>44777</v>
      </c>
      <c r="T37" s="22">
        <v>44838</v>
      </c>
      <c r="U37" s="22"/>
      <c r="V37" s="22">
        <v>44667</v>
      </c>
      <c r="W37" s="108" t="s">
        <v>263</v>
      </c>
      <c r="X37" s="108" t="s">
        <v>36</v>
      </c>
      <c r="Y37" s="108" t="s">
        <v>272</v>
      </c>
      <c r="Z37" s="108" t="s">
        <v>273</v>
      </c>
      <c r="AA37" s="62"/>
    </row>
    <row r="38" spans="1:27" s="63" customFormat="1" ht="14.25" customHeight="1" x14ac:dyDescent="0.25">
      <c r="A38" s="116"/>
      <c r="B38" s="292"/>
      <c r="C38" s="271"/>
      <c r="D38" s="274"/>
      <c r="E38" s="3"/>
      <c r="F38" s="2"/>
      <c r="G38" s="17"/>
      <c r="H38" s="108"/>
      <c r="I38" s="108"/>
      <c r="J38" s="109"/>
      <c r="K38" s="109"/>
      <c r="L38" s="21" t="s">
        <v>27</v>
      </c>
      <c r="M38" s="108"/>
      <c r="N38" s="108"/>
      <c r="O38" s="108"/>
      <c r="P38" s="108"/>
      <c r="Q38" s="108"/>
      <c r="R38" s="108"/>
      <c r="S38" s="108"/>
      <c r="T38" s="108"/>
      <c r="U38" s="17"/>
      <c r="V38" s="17"/>
      <c r="W38" s="108"/>
      <c r="X38" s="108"/>
      <c r="Y38" s="108"/>
      <c r="Z38" s="108"/>
      <c r="AA38" s="62"/>
    </row>
    <row r="39" spans="1:27" s="63" customFormat="1" ht="15.75" customHeight="1" thickBot="1" x14ac:dyDescent="0.3">
      <c r="A39" s="116"/>
      <c r="B39" s="64"/>
      <c r="C39" s="170"/>
      <c r="D39" s="67"/>
      <c r="E39" s="56"/>
      <c r="F39" s="34"/>
      <c r="G39" s="56"/>
      <c r="H39" s="56"/>
      <c r="I39" s="56"/>
      <c r="J39" s="55"/>
      <c r="K39" s="55"/>
      <c r="L39" s="66"/>
      <c r="M39" s="56"/>
      <c r="N39" s="56"/>
      <c r="O39" s="56"/>
      <c r="P39" s="56"/>
      <c r="Q39" s="56"/>
      <c r="R39" s="56"/>
      <c r="S39" s="56"/>
      <c r="T39" s="56"/>
      <c r="U39" s="34"/>
      <c r="V39" s="34"/>
      <c r="W39" s="56"/>
      <c r="X39" s="56"/>
      <c r="Y39" s="56"/>
      <c r="Z39" s="64"/>
      <c r="AA39" s="62"/>
    </row>
    <row r="40" spans="1:27" s="63" customFormat="1" ht="22.5" customHeight="1" x14ac:dyDescent="0.25">
      <c r="A40" s="116"/>
      <c r="B40" s="64"/>
      <c r="C40" s="171" t="s">
        <v>28</v>
      </c>
      <c r="D40" s="69"/>
      <c r="E40" s="56"/>
      <c r="F40" s="2"/>
      <c r="G40" s="59">
        <f>SUM(G7:G39)</f>
        <v>60179668.950000003</v>
      </c>
      <c r="H40" s="2"/>
      <c r="I40" s="56"/>
      <c r="J40" s="70"/>
      <c r="K40" s="55"/>
      <c r="L40" s="106" t="s">
        <v>21</v>
      </c>
      <c r="M40" s="56"/>
      <c r="N40" s="56"/>
      <c r="O40" s="56"/>
      <c r="P40" s="56"/>
      <c r="Q40" s="56"/>
      <c r="R40" s="56"/>
      <c r="S40" s="56"/>
      <c r="T40" s="56"/>
      <c r="U40" s="2"/>
      <c r="V40" s="2"/>
      <c r="W40" s="56"/>
      <c r="X40" s="56"/>
      <c r="Y40" s="56"/>
      <c r="Z40" s="64"/>
      <c r="AA40" s="62"/>
    </row>
    <row r="41" spans="1:27" s="63" customFormat="1" ht="21" customHeight="1" thickBot="1" x14ac:dyDescent="0.3">
      <c r="A41" s="116"/>
      <c r="B41" s="64"/>
      <c r="C41" s="169"/>
      <c r="D41" s="71"/>
      <c r="E41" s="72"/>
      <c r="F41" s="2"/>
      <c r="G41" s="2"/>
      <c r="H41" s="2"/>
      <c r="I41" s="72"/>
      <c r="J41" s="70"/>
      <c r="K41" s="73"/>
      <c r="L41" s="106" t="s">
        <v>27</v>
      </c>
      <c r="M41" s="72"/>
      <c r="N41" s="72"/>
      <c r="O41" s="72"/>
      <c r="P41" s="72"/>
      <c r="Q41" s="72"/>
      <c r="R41" s="72"/>
      <c r="S41" s="72"/>
      <c r="T41" s="72"/>
      <c r="U41" s="2"/>
      <c r="V41" s="2"/>
      <c r="W41" s="72"/>
      <c r="X41" s="72"/>
      <c r="Y41" s="72"/>
      <c r="Z41" s="64"/>
      <c r="AA41" s="62"/>
    </row>
    <row r="42" spans="1:27" s="9" customFormat="1" ht="15.75" x14ac:dyDescent="0.25">
      <c r="A42" s="187"/>
      <c r="C42" s="128"/>
      <c r="D42" s="63"/>
      <c r="E42" s="63"/>
      <c r="F42" s="63"/>
      <c r="G42" s="63"/>
      <c r="H42" s="63"/>
      <c r="I42" s="63"/>
      <c r="J42" s="63"/>
      <c r="K42" s="63"/>
      <c r="L42" s="115"/>
      <c r="M42" s="63"/>
      <c r="N42" s="63"/>
      <c r="O42" s="63"/>
      <c r="P42" s="63"/>
      <c r="Q42" s="63"/>
      <c r="R42" s="63"/>
      <c r="S42" s="63"/>
      <c r="T42" s="63"/>
      <c r="U42" s="116"/>
      <c r="V42" s="116"/>
      <c r="W42" s="63"/>
      <c r="X42" s="63"/>
      <c r="Y42" s="63"/>
      <c r="Z42" s="63"/>
      <c r="AA42" s="24"/>
    </row>
    <row r="43" spans="1:27" s="9" customFormat="1" ht="15.75" x14ac:dyDescent="0.25">
      <c r="A43" s="187"/>
      <c r="C43" s="128"/>
      <c r="D43" s="63"/>
      <c r="E43" s="63"/>
      <c r="F43" s="63"/>
      <c r="G43" s="63"/>
      <c r="H43" s="63"/>
      <c r="I43" s="63"/>
      <c r="J43" s="63"/>
      <c r="K43" s="63"/>
      <c r="L43" s="115"/>
      <c r="M43" s="195" t="s">
        <v>259</v>
      </c>
      <c r="N43" s="195" t="s">
        <v>120</v>
      </c>
      <c r="O43" s="195" t="s">
        <v>260</v>
      </c>
      <c r="P43" s="195" t="s">
        <v>242</v>
      </c>
      <c r="Q43" s="195" t="s">
        <v>261</v>
      </c>
      <c r="R43" s="5" t="s">
        <v>36</v>
      </c>
      <c r="S43" s="222" t="s">
        <v>262</v>
      </c>
      <c r="T43" s="222" t="s">
        <v>263</v>
      </c>
      <c r="U43" s="5"/>
      <c r="V43" s="222" t="s">
        <v>264</v>
      </c>
      <c r="W43" s="223" t="s">
        <v>265</v>
      </c>
      <c r="X43" s="195" t="s">
        <v>36</v>
      </c>
      <c r="Y43" s="223" t="s">
        <v>266</v>
      </c>
      <c r="Z43" s="223" t="s">
        <v>267</v>
      </c>
      <c r="AA43" s="24"/>
    </row>
    <row r="44" spans="1:27" s="9" customFormat="1" ht="15.75" x14ac:dyDescent="0.25">
      <c r="A44" s="187"/>
      <c r="C44" s="181">
        <v>90627985</v>
      </c>
      <c r="D44" s="63"/>
      <c r="E44" s="63"/>
      <c r="F44" s="63"/>
      <c r="G44" s="63">
        <v>1819777.79</v>
      </c>
      <c r="H44" s="63"/>
      <c r="I44" s="63"/>
      <c r="J44" s="63">
        <v>899000</v>
      </c>
      <c r="K44" s="63"/>
      <c r="L44" s="115"/>
      <c r="M44" s="63"/>
      <c r="N44" s="63"/>
      <c r="O44" s="63"/>
      <c r="P44" s="63"/>
      <c r="Q44" s="63"/>
      <c r="R44" s="63"/>
      <c r="S44" s="63"/>
      <c r="T44" s="63"/>
      <c r="U44" s="116"/>
      <c r="V44" s="116"/>
      <c r="W44" s="63"/>
      <c r="X44" s="63"/>
      <c r="Y44" s="63"/>
      <c r="Z44" s="63"/>
      <c r="AA44" s="24"/>
    </row>
    <row r="45" spans="1:27" ht="15.75" x14ac:dyDescent="0.25">
      <c r="C45" s="53">
        <v>65550005</v>
      </c>
      <c r="G45" s="117">
        <v>1872369.19</v>
      </c>
      <c r="J45" s="117">
        <v>998000</v>
      </c>
      <c r="N45" s="119">
        <v>740000</v>
      </c>
      <c r="O45" s="117">
        <v>1</v>
      </c>
    </row>
    <row r="46" spans="1:27" x14ac:dyDescent="0.25">
      <c r="C46" s="182">
        <v>53361897</v>
      </c>
      <c r="J46" s="117">
        <v>447982</v>
      </c>
      <c r="N46" s="119">
        <v>2508000</v>
      </c>
      <c r="O46" s="117">
        <v>2</v>
      </c>
    </row>
    <row r="47" spans="1:27" x14ac:dyDescent="0.25">
      <c r="C47" s="182">
        <v>148985441</v>
      </c>
      <c r="J47" s="117">
        <v>980000</v>
      </c>
      <c r="N47" s="119">
        <v>1655000</v>
      </c>
      <c r="O47" s="117">
        <v>3</v>
      </c>
    </row>
    <row r="48" spans="1:27" x14ac:dyDescent="0.25">
      <c r="C48" s="182">
        <v>22976000</v>
      </c>
      <c r="J48" s="117">
        <v>1000000</v>
      </c>
      <c r="N48" s="119">
        <v>200000</v>
      </c>
      <c r="O48" s="117">
        <v>4</v>
      </c>
    </row>
    <row r="49" spans="1:15" ht="15.75" x14ac:dyDescent="0.25">
      <c r="C49" s="130" t="s">
        <v>130</v>
      </c>
      <c r="J49" s="117">
        <v>1000000</v>
      </c>
      <c r="N49" s="119">
        <v>259996</v>
      </c>
      <c r="O49" s="117">
        <v>5</v>
      </c>
    </row>
    <row r="50" spans="1:15" ht="18.75" x14ac:dyDescent="0.25">
      <c r="C50" s="294" t="s">
        <v>131</v>
      </c>
      <c r="D50" s="295"/>
      <c r="E50" s="295"/>
      <c r="F50" s="296"/>
      <c r="G50" s="121">
        <v>90627985</v>
      </c>
      <c r="J50" s="117">
        <v>726673</v>
      </c>
      <c r="N50" s="119">
        <v>6026000</v>
      </c>
      <c r="O50" s="117">
        <v>6</v>
      </c>
    </row>
    <row r="51" spans="1:15" ht="18.75" x14ac:dyDescent="0.25">
      <c r="C51" s="294" t="s">
        <v>132</v>
      </c>
      <c r="D51" s="295"/>
      <c r="E51" s="295"/>
      <c r="F51" s="296"/>
      <c r="G51" s="121">
        <v>65550005</v>
      </c>
      <c r="J51" s="117">
        <v>1000000</v>
      </c>
      <c r="N51" s="119">
        <v>500000</v>
      </c>
      <c r="O51" s="117">
        <v>7</v>
      </c>
    </row>
    <row r="52" spans="1:15" ht="18.75" x14ac:dyDescent="0.25">
      <c r="C52" s="294" t="s">
        <v>133</v>
      </c>
      <c r="D52" s="295"/>
      <c r="E52" s="295"/>
      <c r="F52" s="296"/>
      <c r="G52" s="121">
        <v>53361897</v>
      </c>
      <c r="J52" s="123">
        <f>SUM(J44:J51)</f>
        <v>7051655</v>
      </c>
      <c r="N52" s="119">
        <f>SUM(N45:N51)</f>
        <v>11888996</v>
      </c>
    </row>
    <row r="53" spans="1:15" ht="18.75" x14ac:dyDescent="0.25">
      <c r="C53" s="294" t="s">
        <v>134</v>
      </c>
      <c r="D53" s="295"/>
      <c r="E53" s="295"/>
      <c r="F53" s="296"/>
      <c r="G53" s="121">
        <v>148985441</v>
      </c>
      <c r="N53" s="119"/>
    </row>
    <row r="54" spans="1:15" ht="18.75" x14ac:dyDescent="0.25">
      <c r="C54" s="208" t="s">
        <v>201</v>
      </c>
      <c r="D54" s="209"/>
      <c r="E54" s="209"/>
      <c r="F54" s="210"/>
      <c r="G54" s="177">
        <v>22976000</v>
      </c>
      <c r="N54" s="119"/>
    </row>
    <row r="55" spans="1:15" ht="15.75" thickBot="1" x14ac:dyDescent="0.3">
      <c r="C55" s="297" t="s">
        <v>79</v>
      </c>
      <c r="D55" s="298"/>
      <c r="E55" s="298"/>
      <c r="F55" s="299"/>
      <c r="G55" s="122">
        <f>SUM(G50:G54)</f>
        <v>381501328</v>
      </c>
      <c r="N55" s="119"/>
    </row>
    <row r="56" spans="1:15" x14ac:dyDescent="0.25">
      <c r="N56" s="119">
        <v>1771000</v>
      </c>
      <c r="O56" s="117">
        <v>1</v>
      </c>
    </row>
    <row r="57" spans="1:15" x14ac:dyDescent="0.25">
      <c r="N57" s="119">
        <v>948000</v>
      </c>
      <c r="O57" s="117">
        <v>2</v>
      </c>
    </row>
    <row r="58" spans="1:15" x14ac:dyDescent="0.25">
      <c r="C58" s="300" t="s">
        <v>135</v>
      </c>
      <c r="D58" s="300"/>
      <c r="E58" s="300"/>
      <c r="F58" s="300"/>
      <c r="G58" s="121">
        <v>177677432</v>
      </c>
      <c r="N58" s="119">
        <v>1580000</v>
      </c>
      <c r="O58" s="117">
        <v>3</v>
      </c>
    </row>
    <row r="59" spans="1:15" x14ac:dyDescent="0.25">
      <c r="C59" s="300" t="s">
        <v>136</v>
      </c>
      <c r="D59" s="300"/>
      <c r="E59" s="300"/>
      <c r="F59" s="300"/>
      <c r="G59" s="121">
        <v>125000000</v>
      </c>
      <c r="N59" s="119">
        <v>812400</v>
      </c>
      <c r="O59" s="117">
        <v>4</v>
      </c>
    </row>
    <row r="60" spans="1:15" x14ac:dyDescent="0.25">
      <c r="C60" s="178" t="s">
        <v>182</v>
      </c>
      <c r="D60" s="179"/>
      <c r="E60" s="179"/>
      <c r="F60" s="180"/>
      <c r="G60" s="177">
        <v>78823896</v>
      </c>
      <c r="N60" s="119"/>
    </row>
    <row r="61" spans="1:15" ht="15.75" thickBot="1" x14ac:dyDescent="0.3">
      <c r="C61" s="301" t="s">
        <v>79</v>
      </c>
      <c r="D61" s="301"/>
      <c r="E61" s="301"/>
      <c r="F61" s="301"/>
      <c r="G61" s="122">
        <f>SUM(G58:G60)</f>
        <v>381501328</v>
      </c>
      <c r="N61" s="119">
        <v>966000</v>
      </c>
      <c r="O61" s="117">
        <v>5</v>
      </c>
    </row>
    <row r="62" spans="1:15" x14ac:dyDescent="0.25">
      <c r="A62" s="188">
        <v>740000</v>
      </c>
      <c r="N62" s="119">
        <v>1207500</v>
      </c>
      <c r="O62" s="117">
        <v>6</v>
      </c>
    </row>
    <row r="63" spans="1:15" x14ac:dyDescent="0.25">
      <c r="A63" s="188">
        <v>2508000</v>
      </c>
      <c r="N63" s="119">
        <v>1900000</v>
      </c>
      <c r="O63" s="117">
        <v>7</v>
      </c>
    </row>
    <row r="64" spans="1:15" x14ac:dyDescent="0.25">
      <c r="A64" s="188">
        <v>1655000</v>
      </c>
      <c r="C64" s="190">
        <v>712608.8</v>
      </c>
      <c r="N64" s="119">
        <v>1575000</v>
      </c>
    </row>
    <row r="65" spans="1:14" x14ac:dyDescent="0.25">
      <c r="A65" s="188">
        <v>200000</v>
      </c>
      <c r="C65" s="190">
        <v>948000</v>
      </c>
      <c r="N65" s="123">
        <f>SUM(N56:N64)</f>
        <v>10759900</v>
      </c>
    </row>
    <row r="66" spans="1:14" x14ac:dyDescent="0.25">
      <c r="A66" s="188">
        <v>1082996</v>
      </c>
      <c r="C66" s="190">
        <v>1580000</v>
      </c>
    </row>
    <row r="67" spans="1:14" x14ac:dyDescent="0.25">
      <c r="A67" s="188">
        <v>6026000</v>
      </c>
      <c r="C67" s="190">
        <v>612400</v>
      </c>
      <c r="N67" s="124">
        <f>N52+N65</f>
        <v>22648896</v>
      </c>
    </row>
    <row r="68" spans="1:14" x14ac:dyDescent="0.25">
      <c r="A68" s="188">
        <v>4613294.2</v>
      </c>
      <c r="C68" s="190">
        <f>SUM(C64:C67)</f>
        <v>3853008.8</v>
      </c>
      <c r="D68" s="123">
        <f>A69+C68</f>
        <v>20678299</v>
      </c>
      <c r="N68" s="119"/>
    </row>
    <row r="69" spans="1:14" x14ac:dyDescent="0.25">
      <c r="A69" s="189">
        <f>SUM(A62:A68)</f>
        <v>16825290.199999999</v>
      </c>
    </row>
  </sheetData>
  <mergeCells count="50">
    <mergeCell ref="B1:F1"/>
    <mergeCell ref="B2:H2"/>
    <mergeCell ref="B3:C3"/>
    <mergeCell ref="B28:B29"/>
    <mergeCell ref="B7:B8"/>
    <mergeCell ref="B10:B11"/>
    <mergeCell ref="B13:B14"/>
    <mergeCell ref="B22:B23"/>
    <mergeCell ref="B25:B26"/>
    <mergeCell ref="C7:C8"/>
    <mergeCell ref="B19:B20"/>
    <mergeCell ref="C19:C20"/>
    <mergeCell ref="D19:D20"/>
    <mergeCell ref="B16:B17"/>
    <mergeCell ref="C16:C17"/>
    <mergeCell ref="D16:D17"/>
    <mergeCell ref="C59:F59"/>
    <mergeCell ref="C61:F61"/>
    <mergeCell ref="C53:F53"/>
    <mergeCell ref="C52:F52"/>
    <mergeCell ref="C51:F51"/>
    <mergeCell ref="C50:F50"/>
    <mergeCell ref="C55:F55"/>
    <mergeCell ref="C58:F58"/>
    <mergeCell ref="B34:B35"/>
    <mergeCell ref="B37:B38"/>
    <mergeCell ref="B31:B32"/>
    <mergeCell ref="C25:C26"/>
    <mergeCell ref="D34:D35"/>
    <mergeCell ref="C37:C38"/>
    <mergeCell ref="D37:D38"/>
    <mergeCell ref="C22:C23"/>
    <mergeCell ref="D22:D23"/>
    <mergeCell ref="C31:C32"/>
    <mergeCell ref="C34:C35"/>
    <mergeCell ref="D31:D32"/>
    <mergeCell ref="D25:D26"/>
    <mergeCell ref="D28:D29"/>
    <mergeCell ref="C28:C29"/>
    <mergeCell ref="U4:Z4"/>
    <mergeCell ref="C10:C11"/>
    <mergeCell ref="D10:D11"/>
    <mergeCell ref="C13:C14"/>
    <mergeCell ref="D13:D14"/>
    <mergeCell ref="E4:K4"/>
    <mergeCell ref="L4:L5"/>
    <mergeCell ref="D7:D8"/>
    <mergeCell ref="S4:T4"/>
    <mergeCell ref="M4:P4"/>
    <mergeCell ref="Q4:R4"/>
  </mergeCells>
  <pageMargins left="0.6" right="0.32" top="0.35" bottom="0.38" header="0.3" footer="0.3"/>
  <pageSetup paperSize="5" scale="58" orientation="landscape" r:id="rId1"/>
  <rowBreaks count="1" manualBreakCount="1">
    <brk id="41" min="2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view="pageBreakPreview" topLeftCell="A50" zoomScale="80" zoomScaleNormal="70" zoomScaleSheetLayoutView="80" workbookViewId="0">
      <selection activeCell="D56" sqref="D56:D57"/>
    </sheetView>
  </sheetViews>
  <sheetFormatPr defaultRowHeight="15" x14ac:dyDescent="0.25"/>
  <cols>
    <col min="1" max="1" width="32.140625" style="35" customWidth="1"/>
    <col min="2" max="2" width="6.140625" style="35" customWidth="1"/>
    <col min="3" max="3" width="28.85546875" style="245" customWidth="1"/>
    <col min="4" max="4" width="16" style="246" customWidth="1"/>
    <col min="5" max="5" width="7.7109375" style="246" customWidth="1"/>
    <col min="6" max="6" width="7.28515625" style="247" customWidth="1"/>
    <col min="7" max="7" width="15.140625" style="246" customWidth="1"/>
    <col min="8" max="8" width="10.7109375" style="35" customWidth="1"/>
    <col min="9" max="9" width="9" style="35" customWidth="1"/>
    <col min="10" max="10" width="7.85546875" style="35" customWidth="1"/>
    <col min="11" max="11" width="8" style="35" customWidth="1"/>
    <col min="12" max="12" width="8.5703125" style="35" customWidth="1"/>
    <col min="13" max="13" width="12.28515625" style="35" customWidth="1"/>
    <col min="14" max="14" width="10" style="35" customWidth="1"/>
    <col min="15" max="15" width="9" style="35" customWidth="1"/>
    <col min="16" max="16" width="9.42578125" style="35" customWidth="1"/>
    <col min="17" max="17" width="10.5703125" style="35" customWidth="1"/>
    <col min="18" max="18" width="9" style="35" customWidth="1"/>
    <col min="19" max="19" width="12.42578125" style="36" customWidth="1"/>
    <col min="20" max="20" width="8.7109375" style="35" customWidth="1"/>
    <col min="21" max="21" width="9.7109375" style="35" customWidth="1"/>
    <col min="22" max="22" width="11" style="35" customWidth="1"/>
    <col min="23" max="23" width="8.5703125" style="35" customWidth="1"/>
    <col min="24" max="25" width="9" style="35" customWidth="1"/>
    <col min="26" max="26" width="8.28515625" style="35" customWidth="1"/>
    <col min="27" max="27" width="9" style="35" customWidth="1"/>
    <col min="28" max="16384" width="9.140625" style="35"/>
  </cols>
  <sheetData>
    <row r="1" spans="1:28" s="4" customFormat="1" ht="23.25" customHeight="1" x14ac:dyDescent="0.35">
      <c r="B1" s="164" t="s">
        <v>38</v>
      </c>
      <c r="C1" s="239"/>
      <c r="D1" s="240"/>
      <c r="E1" s="240"/>
      <c r="F1" s="241"/>
      <c r="G1" s="111"/>
      <c r="H1" s="12"/>
      <c r="I1" s="12"/>
      <c r="S1" s="27"/>
    </row>
    <row r="2" spans="1:28" s="4" customFormat="1" ht="21" customHeight="1" x14ac:dyDescent="0.35">
      <c r="B2" s="313" t="s">
        <v>37</v>
      </c>
      <c r="C2" s="313"/>
      <c r="D2" s="313"/>
      <c r="E2" s="313"/>
      <c r="F2" s="313"/>
      <c r="G2" s="313"/>
      <c r="H2" s="313"/>
      <c r="S2" s="27"/>
    </row>
    <row r="3" spans="1:28" s="4" customFormat="1" ht="20.25" customHeight="1" x14ac:dyDescent="0.35">
      <c r="B3" s="313" t="s">
        <v>433</v>
      </c>
      <c r="C3" s="313"/>
      <c r="D3" s="10"/>
      <c r="E3" s="10"/>
      <c r="F3" s="242"/>
      <c r="G3" s="10"/>
      <c r="L3" s="10"/>
      <c r="S3" s="27"/>
    </row>
    <row r="4" spans="1:28" s="9" customFormat="1" ht="33" customHeight="1" x14ac:dyDescent="0.25">
      <c r="B4" s="165"/>
      <c r="C4" s="38" t="s">
        <v>1</v>
      </c>
      <c r="D4" s="278" t="s">
        <v>2</v>
      </c>
      <c r="E4" s="278"/>
      <c r="F4" s="278"/>
      <c r="G4" s="278"/>
      <c r="H4" s="278"/>
      <c r="I4" s="278"/>
      <c r="J4" s="312" t="s">
        <v>39</v>
      </c>
      <c r="K4" s="312" t="s">
        <v>9</v>
      </c>
      <c r="L4" s="312" t="s">
        <v>10</v>
      </c>
      <c r="M4" s="146" t="s">
        <v>30</v>
      </c>
      <c r="N4" s="146"/>
      <c r="O4" s="146"/>
      <c r="P4" s="312" t="s">
        <v>54</v>
      </c>
      <c r="Q4" s="312"/>
      <c r="R4" s="38"/>
      <c r="S4" s="278" t="s">
        <v>32</v>
      </c>
      <c r="T4" s="278"/>
      <c r="U4" s="278"/>
      <c r="V4" s="278"/>
      <c r="W4" s="278"/>
      <c r="X4" s="278"/>
      <c r="Y4" s="278"/>
      <c r="Z4" s="278"/>
      <c r="AA4" s="278"/>
    </row>
    <row r="5" spans="1:28" s="19" customFormat="1" ht="102" customHeight="1" x14ac:dyDescent="0.25">
      <c r="A5" s="63"/>
      <c r="B5" s="64"/>
      <c r="C5" s="38" t="s">
        <v>3</v>
      </c>
      <c r="D5" s="216" t="s">
        <v>4</v>
      </c>
      <c r="E5" s="216" t="s">
        <v>52</v>
      </c>
      <c r="F5" s="147" t="s">
        <v>6</v>
      </c>
      <c r="G5" s="216" t="s">
        <v>53</v>
      </c>
      <c r="H5" s="145" t="s">
        <v>7</v>
      </c>
      <c r="I5" s="145" t="s">
        <v>8</v>
      </c>
      <c r="J5" s="312"/>
      <c r="K5" s="312"/>
      <c r="L5" s="312"/>
      <c r="M5" s="145" t="s">
        <v>11</v>
      </c>
      <c r="N5" s="145" t="s">
        <v>43</v>
      </c>
      <c r="O5" s="145" t="s">
        <v>12</v>
      </c>
      <c r="P5" s="145" t="s">
        <v>13</v>
      </c>
      <c r="Q5" s="145" t="s">
        <v>55</v>
      </c>
      <c r="R5" s="145" t="s">
        <v>56</v>
      </c>
      <c r="S5" s="148" t="s">
        <v>58</v>
      </c>
      <c r="T5" s="38" t="s">
        <v>39</v>
      </c>
      <c r="U5" s="145" t="s">
        <v>45</v>
      </c>
      <c r="V5" s="145" t="s">
        <v>46</v>
      </c>
      <c r="W5" s="145" t="s">
        <v>128</v>
      </c>
      <c r="X5" s="145" t="s">
        <v>17</v>
      </c>
      <c r="Y5" s="145" t="s">
        <v>18</v>
      </c>
      <c r="Z5" s="145" t="s">
        <v>19</v>
      </c>
      <c r="AA5" s="145" t="s">
        <v>20</v>
      </c>
      <c r="AB5" s="63"/>
    </row>
    <row r="6" spans="1:28" s="63" customFormat="1" ht="24.75" customHeight="1" x14ac:dyDescent="0.25">
      <c r="B6" s="64"/>
      <c r="C6" s="214"/>
      <c r="D6" s="3"/>
      <c r="E6" s="3"/>
      <c r="F6" s="14"/>
      <c r="G6" s="2">
        <v>0</v>
      </c>
      <c r="H6" s="2">
        <v>0</v>
      </c>
      <c r="I6" s="2"/>
      <c r="J6" s="32" t="s">
        <v>21</v>
      </c>
      <c r="K6" s="3"/>
      <c r="L6" s="3"/>
      <c r="M6" s="75" t="s">
        <v>22</v>
      </c>
      <c r="N6" s="75" t="s">
        <v>23</v>
      </c>
      <c r="O6" s="75" t="s">
        <v>23</v>
      </c>
      <c r="P6" s="75" t="s">
        <v>24</v>
      </c>
      <c r="Q6" s="75" t="s">
        <v>23</v>
      </c>
      <c r="R6" s="75" t="s">
        <v>57</v>
      </c>
      <c r="S6" s="74" t="s">
        <v>23</v>
      </c>
      <c r="T6" s="32" t="s">
        <v>21</v>
      </c>
      <c r="U6" s="75" t="s">
        <v>22</v>
      </c>
      <c r="V6" s="75" t="s">
        <v>47</v>
      </c>
      <c r="W6" s="2">
        <v>0</v>
      </c>
      <c r="X6" s="75" t="s">
        <v>25</v>
      </c>
      <c r="Y6" s="75" t="s">
        <v>26</v>
      </c>
      <c r="Z6" s="75" t="s">
        <v>59</v>
      </c>
      <c r="AA6" s="64"/>
    </row>
    <row r="7" spans="1:28" s="63" customFormat="1" ht="12" customHeight="1" x14ac:dyDescent="0.25">
      <c r="B7" s="64"/>
      <c r="C7" s="214"/>
      <c r="D7" s="3"/>
      <c r="E7" s="3"/>
      <c r="F7" s="14"/>
      <c r="G7" s="3"/>
      <c r="H7" s="3"/>
      <c r="I7" s="3"/>
      <c r="J7" s="32" t="s">
        <v>27</v>
      </c>
      <c r="K7" s="3"/>
      <c r="L7" s="3"/>
      <c r="M7" s="3"/>
      <c r="N7" s="3"/>
      <c r="O7" s="3"/>
      <c r="P7" s="3"/>
      <c r="Q7" s="3"/>
      <c r="R7" s="3"/>
      <c r="S7" s="76"/>
      <c r="T7" s="32" t="s">
        <v>27</v>
      </c>
      <c r="U7" s="32"/>
      <c r="V7" s="32"/>
      <c r="W7" s="3"/>
      <c r="X7" s="3"/>
      <c r="Y7" s="3"/>
      <c r="Z7" s="3"/>
      <c r="AA7" s="64"/>
    </row>
    <row r="8" spans="1:28" s="63" customFormat="1" ht="9.75" customHeight="1" x14ac:dyDescent="0.25">
      <c r="B8" s="64"/>
      <c r="C8" s="56"/>
      <c r="D8" s="56"/>
      <c r="E8" s="56"/>
      <c r="F8" s="77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78"/>
      <c r="T8" s="56"/>
      <c r="U8" s="56"/>
      <c r="V8" s="56"/>
      <c r="W8" s="56"/>
      <c r="X8" s="56"/>
      <c r="Y8" s="56"/>
      <c r="Z8" s="56"/>
      <c r="AA8" s="64"/>
    </row>
    <row r="9" spans="1:28" s="63" customFormat="1" ht="7.5" customHeight="1" x14ac:dyDescent="0.25">
      <c r="B9" s="64"/>
      <c r="C9" s="56"/>
      <c r="D9" s="56"/>
      <c r="E9" s="56"/>
      <c r="F9" s="77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78"/>
      <c r="T9" s="56"/>
      <c r="U9" s="56"/>
      <c r="V9" s="56"/>
      <c r="W9" s="56"/>
      <c r="X9" s="56"/>
      <c r="Y9" s="56"/>
      <c r="Z9" s="56"/>
      <c r="AA9" s="64"/>
    </row>
    <row r="10" spans="1:28" s="63" customFormat="1" ht="24" customHeight="1" x14ac:dyDescent="0.25">
      <c r="B10" s="291">
        <v>1</v>
      </c>
      <c r="C10" s="311" t="s">
        <v>193</v>
      </c>
      <c r="D10" s="305" t="s">
        <v>205</v>
      </c>
      <c r="E10" s="3"/>
      <c r="F10" s="14">
        <v>1</v>
      </c>
      <c r="G10" s="7">
        <v>16108897</v>
      </c>
      <c r="H10" s="144" t="s">
        <v>194</v>
      </c>
      <c r="I10" s="144" t="s">
        <v>195</v>
      </c>
      <c r="J10" s="32" t="s">
        <v>21</v>
      </c>
      <c r="K10" s="144" t="s">
        <v>35</v>
      </c>
      <c r="L10" s="144" t="s">
        <v>41</v>
      </c>
      <c r="M10" s="144" t="s">
        <v>297</v>
      </c>
      <c r="N10" s="144" t="s">
        <v>296</v>
      </c>
      <c r="O10" s="144" t="s">
        <v>254</v>
      </c>
      <c r="P10" s="144" t="s">
        <v>298</v>
      </c>
      <c r="Q10" s="144" t="s">
        <v>271</v>
      </c>
      <c r="R10" s="144" t="s">
        <v>244</v>
      </c>
      <c r="S10" s="28">
        <v>44675</v>
      </c>
      <c r="T10" s="32" t="s">
        <v>21</v>
      </c>
      <c r="U10" s="144" t="s">
        <v>246</v>
      </c>
      <c r="V10" s="144" t="s">
        <v>264</v>
      </c>
      <c r="W10" s="144"/>
      <c r="X10" s="144" t="s">
        <v>384</v>
      </c>
      <c r="Y10" s="157" t="s">
        <v>36</v>
      </c>
      <c r="Z10" s="144" t="s">
        <v>385</v>
      </c>
      <c r="AA10" s="144" t="s">
        <v>386</v>
      </c>
    </row>
    <row r="11" spans="1:28" s="63" customFormat="1" ht="21.75" customHeight="1" x14ac:dyDescent="0.25">
      <c r="B11" s="292"/>
      <c r="C11" s="311"/>
      <c r="D11" s="305"/>
      <c r="E11" s="3"/>
      <c r="F11" s="14"/>
      <c r="G11" s="7"/>
      <c r="H11" s="144"/>
      <c r="I11" s="144"/>
      <c r="J11" s="32" t="s">
        <v>27</v>
      </c>
      <c r="K11" s="144"/>
      <c r="L11" s="144"/>
      <c r="M11" s="144"/>
      <c r="N11" s="144"/>
      <c r="O11" s="144"/>
      <c r="P11" s="144"/>
      <c r="Q11" s="144"/>
      <c r="R11" s="144"/>
      <c r="S11" s="28"/>
      <c r="T11" s="32" t="s">
        <v>27</v>
      </c>
      <c r="U11" s="32"/>
      <c r="V11" s="32"/>
      <c r="W11" s="149"/>
      <c r="X11" s="144"/>
      <c r="Y11" s="144"/>
      <c r="Z11" s="144"/>
      <c r="AA11" s="144"/>
    </row>
    <row r="12" spans="1:28" s="63" customFormat="1" ht="8.25" customHeight="1" x14ac:dyDescent="0.25">
      <c r="B12" s="64"/>
      <c r="C12" s="56"/>
      <c r="D12" s="56"/>
      <c r="E12" s="56"/>
      <c r="F12" s="77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78"/>
      <c r="T12" s="56"/>
      <c r="U12" s="56"/>
      <c r="V12" s="56"/>
      <c r="W12" s="34"/>
      <c r="X12" s="56"/>
      <c r="Y12" s="56"/>
      <c r="Z12" s="56"/>
      <c r="AA12" s="64"/>
    </row>
    <row r="13" spans="1:28" s="63" customFormat="1" ht="24.75" customHeight="1" x14ac:dyDescent="0.25">
      <c r="B13" s="291">
        <v>2</v>
      </c>
      <c r="C13" s="308" t="s">
        <v>122</v>
      </c>
      <c r="D13" s="305" t="s">
        <v>206</v>
      </c>
      <c r="E13" s="3"/>
      <c r="F13" s="14"/>
      <c r="G13" s="2">
        <v>1320000</v>
      </c>
      <c r="H13" s="144" t="s">
        <v>34</v>
      </c>
      <c r="I13" s="157" t="s">
        <v>195</v>
      </c>
      <c r="J13" s="32" t="s">
        <v>21</v>
      </c>
      <c r="K13" s="144" t="s">
        <v>35</v>
      </c>
      <c r="L13" s="144" t="s">
        <v>35</v>
      </c>
      <c r="M13" s="144" t="s">
        <v>240</v>
      </c>
      <c r="N13" s="144" t="s">
        <v>254</v>
      </c>
      <c r="O13" s="144" t="s">
        <v>260</v>
      </c>
      <c r="P13" s="144" t="s">
        <v>294</v>
      </c>
      <c r="Q13" s="144" t="s">
        <v>387</v>
      </c>
      <c r="R13" s="144" t="s">
        <v>262</v>
      </c>
      <c r="S13" s="33" t="s">
        <v>300</v>
      </c>
      <c r="T13" s="32" t="s">
        <v>21</v>
      </c>
      <c r="U13" s="32" t="s">
        <v>388</v>
      </c>
      <c r="V13" s="32" t="s">
        <v>389</v>
      </c>
      <c r="W13" s="5"/>
      <c r="X13" s="144" t="s">
        <v>390</v>
      </c>
      <c r="Y13" s="144" t="s">
        <v>36</v>
      </c>
      <c r="Z13" s="144" t="s">
        <v>312</v>
      </c>
      <c r="AA13" s="144" t="s">
        <v>303</v>
      </c>
    </row>
    <row r="14" spans="1:28" s="63" customFormat="1" ht="21.75" customHeight="1" x14ac:dyDescent="0.25">
      <c r="B14" s="292"/>
      <c r="C14" s="308"/>
      <c r="D14" s="305"/>
      <c r="E14" s="3"/>
      <c r="F14" s="14"/>
      <c r="G14" s="34"/>
      <c r="H14" s="144"/>
      <c r="I14" s="144"/>
      <c r="J14" s="32" t="s">
        <v>27</v>
      </c>
      <c r="K14" s="144"/>
      <c r="L14" s="144"/>
      <c r="M14" s="144"/>
      <c r="N14" s="144"/>
      <c r="O14" s="144"/>
      <c r="P14" s="144"/>
      <c r="Q14" s="144"/>
      <c r="R14" s="144"/>
      <c r="S14" s="28"/>
      <c r="T14" s="32" t="s">
        <v>27</v>
      </c>
      <c r="U14" s="32"/>
      <c r="V14" s="32"/>
      <c r="W14" s="5"/>
      <c r="X14" s="144"/>
      <c r="Y14" s="64"/>
      <c r="Z14" s="144"/>
      <c r="AA14" s="144"/>
    </row>
    <row r="15" spans="1:28" s="63" customFormat="1" ht="15.75" customHeight="1" x14ac:dyDescent="0.25">
      <c r="B15" s="64"/>
      <c r="C15" s="56"/>
      <c r="D15" s="56"/>
      <c r="E15" s="56"/>
      <c r="F15" s="77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78"/>
      <c r="T15" s="56"/>
      <c r="U15" s="56"/>
      <c r="V15" s="56"/>
      <c r="W15" s="34"/>
      <c r="X15" s="56"/>
      <c r="Y15" s="56"/>
      <c r="Z15" s="56"/>
      <c r="AA15" s="64"/>
    </row>
    <row r="16" spans="1:28" s="63" customFormat="1" ht="24" customHeight="1" x14ac:dyDescent="0.25">
      <c r="B16" s="291">
        <v>3</v>
      </c>
      <c r="C16" s="305" t="s">
        <v>77</v>
      </c>
      <c r="D16" s="305" t="s">
        <v>427</v>
      </c>
      <c r="E16" s="3"/>
      <c r="F16" s="14"/>
      <c r="G16" s="7">
        <v>2500000</v>
      </c>
      <c r="H16" s="144" t="s">
        <v>34</v>
      </c>
      <c r="I16" s="157" t="s">
        <v>195</v>
      </c>
      <c r="J16" s="32" t="s">
        <v>21</v>
      </c>
      <c r="K16" s="144" t="s">
        <v>35</v>
      </c>
      <c r="L16" s="144" t="s">
        <v>35</v>
      </c>
      <c r="M16" s="144" t="s">
        <v>391</v>
      </c>
      <c r="N16" s="144" t="s">
        <v>392</v>
      </c>
      <c r="O16" s="144" t="s">
        <v>338</v>
      </c>
      <c r="P16" s="144" t="s">
        <v>317</v>
      </c>
      <c r="Q16" s="144" t="s">
        <v>258</v>
      </c>
      <c r="R16" s="144" t="s">
        <v>292</v>
      </c>
      <c r="S16" s="144" t="s">
        <v>245</v>
      </c>
      <c r="T16" s="32" t="s">
        <v>21</v>
      </c>
      <c r="U16" s="144" t="s">
        <v>247</v>
      </c>
      <c r="V16" s="144" t="s">
        <v>265</v>
      </c>
      <c r="W16" s="144"/>
      <c r="X16" s="144" t="s">
        <v>378</v>
      </c>
      <c r="Y16" s="144" t="s">
        <v>372</v>
      </c>
      <c r="Z16" s="144" t="s">
        <v>386</v>
      </c>
      <c r="AA16" s="144" t="s">
        <v>393</v>
      </c>
    </row>
    <row r="17" spans="1:27" s="63" customFormat="1" ht="18.75" customHeight="1" x14ac:dyDescent="0.25">
      <c r="B17" s="292"/>
      <c r="C17" s="305"/>
      <c r="D17" s="305"/>
      <c r="E17" s="3"/>
      <c r="F17" s="14"/>
      <c r="G17" s="7"/>
      <c r="H17" s="144"/>
      <c r="I17" s="144"/>
      <c r="J17" s="32" t="s">
        <v>27</v>
      </c>
      <c r="K17" s="144"/>
      <c r="L17" s="144"/>
      <c r="M17" s="144"/>
      <c r="N17" s="144"/>
      <c r="O17" s="144"/>
      <c r="P17" s="144"/>
      <c r="Q17" s="144"/>
      <c r="R17" s="144"/>
      <c r="S17" s="28"/>
      <c r="T17" s="32" t="s">
        <v>27</v>
      </c>
      <c r="U17" s="32"/>
      <c r="V17" s="32"/>
      <c r="W17" s="149"/>
      <c r="X17" s="144"/>
      <c r="Y17" s="144"/>
      <c r="Z17" s="144"/>
      <c r="AA17" s="144"/>
    </row>
    <row r="18" spans="1:27" s="63" customFormat="1" ht="12.75" customHeight="1" x14ac:dyDescent="0.25">
      <c r="B18" s="64"/>
      <c r="C18" s="56"/>
      <c r="D18" s="56"/>
      <c r="E18" s="56"/>
      <c r="F18" s="77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78"/>
      <c r="T18" s="56"/>
      <c r="U18" s="56"/>
      <c r="V18" s="56"/>
      <c r="W18" s="34"/>
      <c r="X18" s="56"/>
      <c r="Y18" s="56"/>
      <c r="Z18" s="56"/>
      <c r="AA18" s="64"/>
    </row>
    <row r="19" spans="1:27" s="63" customFormat="1" ht="30.75" customHeight="1" x14ac:dyDescent="0.25">
      <c r="B19" s="291">
        <v>4</v>
      </c>
      <c r="C19" s="305" t="s">
        <v>127</v>
      </c>
      <c r="D19" s="305" t="s">
        <v>428</v>
      </c>
      <c r="E19" s="3"/>
      <c r="F19" s="14"/>
      <c r="G19" s="7">
        <v>3357468</v>
      </c>
      <c r="H19" s="144" t="s">
        <v>34</v>
      </c>
      <c r="I19" s="157" t="s">
        <v>195</v>
      </c>
      <c r="J19" s="32" t="s">
        <v>21</v>
      </c>
      <c r="K19" s="144" t="s">
        <v>35</v>
      </c>
      <c r="L19" s="144" t="s">
        <v>35</v>
      </c>
      <c r="M19" s="144" t="s">
        <v>376</v>
      </c>
      <c r="N19" s="144" t="s">
        <v>375</v>
      </c>
      <c r="O19" s="144" t="s">
        <v>283</v>
      </c>
      <c r="P19" s="144" t="s">
        <v>238</v>
      </c>
      <c r="Q19" s="144" t="s">
        <v>296</v>
      </c>
      <c r="R19" s="144" t="s">
        <v>374</v>
      </c>
      <c r="S19" s="225" t="s">
        <v>431</v>
      </c>
      <c r="T19" s="32" t="s">
        <v>21</v>
      </c>
      <c r="U19" s="32" t="s">
        <v>373</v>
      </c>
      <c r="V19" s="32" t="s">
        <v>348</v>
      </c>
      <c r="W19" s="5"/>
      <c r="X19" s="144" t="s">
        <v>291</v>
      </c>
      <c r="Y19" s="144" t="s">
        <v>36</v>
      </c>
      <c r="Z19" s="144" t="s">
        <v>301</v>
      </c>
      <c r="AA19" s="144" t="s">
        <v>334</v>
      </c>
    </row>
    <row r="20" spans="1:27" s="63" customFormat="1" ht="22.5" customHeight="1" x14ac:dyDescent="0.25">
      <c r="B20" s="292"/>
      <c r="C20" s="305"/>
      <c r="D20" s="305"/>
      <c r="E20" s="3"/>
      <c r="F20" s="14"/>
      <c r="G20" s="7"/>
      <c r="H20" s="144"/>
      <c r="I20" s="144"/>
      <c r="J20" s="32" t="s">
        <v>27</v>
      </c>
      <c r="K20" s="144"/>
      <c r="L20" s="144"/>
      <c r="M20" s="144"/>
      <c r="N20" s="144"/>
      <c r="O20" s="144"/>
      <c r="P20" s="144"/>
      <c r="Q20" s="144"/>
      <c r="R20" s="144"/>
      <c r="S20" s="28"/>
      <c r="T20" s="32" t="s">
        <v>27</v>
      </c>
      <c r="U20" s="32"/>
      <c r="V20" s="32"/>
      <c r="W20" s="5"/>
      <c r="X20" s="144"/>
      <c r="Y20" s="64"/>
      <c r="Z20" s="144"/>
      <c r="AA20" s="144"/>
    </row>
    <row r="21" spans="1:27" s="63" customFormat="1" ht="15" customHeight="1" x14ac:dyDescent="0.25">
      <c r="B21" s="64"/>
      <c r="C21" s="56"/>
      <c r="D21" s="56"/>
      <c r="E21" s="56"/>
      <c r="F21" s="77"/>
      <c r="G21" s="34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78"/>
      <c r="T21" s="56"/>
      <c r="U21" s="56"/>
      <c r="V21" s="56"/>
      <c r="W21" s="34"/>
      <c r="X21" s="56"/>
      <c r="Y21" s="56"/>
      <c r="Z21" s="56"/>
      <c r="AA21" s="64"/>
    </row>
    <row r="22" spans="1:27" s="63" customFormat="1" ht="36.75" customHeight="1" x14ac:dyDescent="0.25">
      <c r="B22" s="291">
        <v>5</v>
      </c>
      <c r="C22" s="305" t="s">
        <v>172</v>
      </c>
      <c r="D22" s="305" t="s">
        <v>429</v>
      </c>
      <c r="E22" s="3"/>
      <c r="F22" s="14"/>
      <c r="G22" s="7">
        <v>6467825.6699999999</v>
      </c>
      <c r="H22" s="144" t="s">
        <v>34</v>
      </c>
      <c r="I22" s="157" t="s">
        <v>195</v>
      </c>
      <c r="J22" s="32" t="s">
        <v>21</v>
      </c>
      <c r="K22" s="144" t="s">
        <v>35</v>
      </c>
      <c r="L22" s="144" t="s">
        <v>35</v>
      </c>
      <c r="M22" s="144" t="s">
        <v>259</v>
      </c>
      <c r="N22" s="144" t="s">
        <v>298</v>
      </c>
      <c r="O22" s="144" t="s">
        <v>369</v>
      </c>
      <c r="P22" s="144" t="s">
        <v>258</v>
      </c>
      <c r="Q22" s="144" t="s">
        <v>299</v>
      </c>
      <c r="R22" s="144" t="s">
        <v>291</v>
      </c>
      <c r="S22" s="225" t="s">
        <v>430</v>
      </c>
      <c r="T22" s="32" t="s">
        <v>21</v>
      </c>
      <c r="U22" s="32" t="s">
        <v>335</v>
      </c>
      <c r="V22" s="32" t="s">
        <v>273</v>
      </c>
      <c r="W22" s="5"/>
      <c r="X22" s="144" t="s">
        <v>371</v>
      </c>
      <c r="Y22" s="144" t="s">
        <v>36</v>
      </c>
      <c r="Z22" s="144" t="s">
        <v>372</v>
      </c>
      <c r="AA22" s="144" t="s">
        <v>337</v>
      </c>
    </row>
    <row r="23" spans="1:27" s="63" customFormat="1" ht="45.75" customHeight="1" x14ac:dyDescent="0.25">
      <c r="B23" s="292"/>
      <c r="C23" s="305"/>
      <c r="D23" s="305"/>
      <c r="E23" s="3"/>
      <c r="F23" s="14"/>
      <c r="G23" s="7"/>
      <c r="H23" s="144"/>
      <c r="I23" s="144"/>
      <c r="J23" s="32" t="s">
        <v>27</v>
      </c>
      <c r="K23" s="144"/>
      <c r="L23" s="144"/>
      <c r="M23" s="144"/>
      <c r="N23" s="144"/>
      <c r="O23" s="144"/>
      <c r="P23" s="144"/>
      <c r="Q23" s="144"/>
      <c r="R23" s="144"/>
      <c r="S23" s="28"/>
      <c r="T23" s="32" t="s">
        <v>27</v>
      </c>
      <c r="U23" s="32"/>
      <c r="V23" s="32"/>
      <c r="W23" s="5"/>
      <c r="X23" s="144"/>
      <c r="Y23" s="64"/>
      <c r="Z23" s="144"/>
      <c r="AA23" s="144"/>
    </row>
    <row r="24" spans="1:27" s="63" customFormat="1" ht="11.25" customHeight="1" x14ac:dyDescent="0.25">
      <c r="B24" s="64"/>
      <c r="C24" s="56"/>
      <c r="D24" s="56"/>
      <c r="E24" s="56"/>
      <c r="F24" s="77"/>
      <c r="G24" s="34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78"/>
      <c r="T24" s="56"/>
      <c r="U24" s="56"/>
      <c r="V24" s="56"/>
      <c r="W24" s="34"/>
      <c r="X24" s="56"/>
      <c r="Y24" s="56"/>
      <c r="Z24" s="56"/>
      <c r="AA24" s="64"/>
    </row>
    <row r="25" spans="1:27" s="63" customFormat="1" ht="30.75" customHeight="1" x14ac:dyDescent="0.25">
      <c r="B25" s="291">
        <v>6</v>
      </c>
      <c r="C25" s="309" t="s">
        <v>461</v>
      </c>
      <c r="D25" s="305" t="s">
        <v>460</v>
      </c>
      <c r="E25" s="3"/>
      <c r="F25" s="14"/>
      <c r="G25" s="7">
        <v>2750000</v>
      </c>
      <c r="H25" s="144" t="s">
        <v>34</v>
      </c>
      <c r="I25" s="157" t="s">
        <v>195</v>
      </c>
      <c r="J25" s="32" t="s">
        <v>21</v>
      </c>
      <c r="K25" s="144" t="s">
        <v>35</v>
      </c>
      <c r="L25" s="144" t="s">
        <v>35</v>
      </c>
      <c r="M25" s="144" t="s">
        <v>259</v>
      </c>
      <c r="N25" s="144" t="s">
        <v>298</v>
      </c>
      <c r="O25" s="144" t="s">
        <v>369</v>
      </c>
      <c r="P25" s="144" t="s">
        <v>258</v>
      </c>
      <c r="Q25" s="144" t="s">
        <v>299</v>
      </c>
      <c r="R25" s="144" t="s">
        <v>291</v>
      </c>
      <c r="S25" s="225" t="s">
        <v>430</v>
      </c>
      <c r="T25" s="32" t="s">
        <v>21</v>
      </c>
      <c r="U25" s="32" t="s">
        <v>335</v>
      </c>
      <c r="V25" s="32" t="s">
        <v>273</v>
      </c>
      <c r="W25" s="5"/>
      <c r="X25" s="144" t="s">
        <v>371</v>
      </c>
      <c r="Y25" s="144" t="s">
        <v>36</v>
      </c>
      <c r="Z25" s="144" t="s">
        <v>372</v>
      </c>
      <c r="AA25" s="144" t="s">
        <v>337</v>
      </c>
    </row>
    <row r="26" spans="1:27" s="63" customFormat="1" ht="22.5" customHeight="1" x14ac:dyDescent="0.25">
      <c r="B26" s="292"/>
      <c r="C26" s="310"/>
      <c r="D26" s="305"/>
      <c r="E26" s="3"/>
      <c r="F26" s="14"/>
      <c r="G26" s="7"/>
      <c r="H26" s="144"/>
      <c r="I26" s="144"/>
      <c r="J26" s="32" t="s">
        <v>27</v>
      </c>
      <c r="K26" s="144"/>
      <c r="L26" s="144"/>
      <c r="M26" s="144"/>
      <c r="N26" s="144"/>
      <c r="O26" s="144"/>
      <c r="P26" s="144"/>
      <c r="Q26" s="144"/>
      <c r="R26" s="144"/>
      <c r="S26" s="28"/>
      <c r="T26" s="32" t="s">
        <v>27</v>
      </c>
      <c r="U26" s="32"/>
      <c r="V26" s="32"/>
      <c r="W26" s="5"/>
      <c r="X26" s="144"/>
      <c r="Y26" s="64"/>
      <c r="Z26" s="144"/>
      <c r="AA26" s="144"/>
    </row>
    <row r="27" spans="1:27" s="63" customFormat="1" ht="12.75" customHeight="1" x14ac:dyDescent="0.25">
      <c r="B27" s="64"/>
      <c r="C27" s="56"/>
      <c r="D27" s="56"/>
      <c r="E27" s="56"/>
      <c r="F27" s="77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78"/>
      <c r="T27" s="56"/>
      <c r="U27" s="56"/>
      <c r="V27" s="56"/>
      <c r="W27" s="34"/>
      <c r="X27" s="56"/>
      <c r="Y27" s="56"/>
      <c r="Z27" s="56"/>
      <c r="AA27" s="64"/>
    </row>
    <row r="28" spans="1:27" s="63" customFormat="1" ht="37.5" customHeight="1" x14ac:dyDescent="0.25">
      <c r="B28" s="291">
        <v>7</v>
      </c>
      <c r="C28" s="305" t="s">
        <v>419</v>
      </c>
      <c r="D28" s="305" t="s">
        <v>434</v>
      </c>
      <c r="E28" s="3"/>
      <c r="F28" s="14">
        <v>1</v>
      </c>
      <c r="G28" s="7">
        <v>750000</v>
      </c>
      <c r="H28" s="144" t="s">
        <v>34</v>
      </c>
      <c r="I28" s="157" t="s">
        <v>195</v>
      </c>
      <c r="J28" s="32" t="s">
        <v>21</v>
      </c>
      <c r="K28" s="144" t="s">
        <v>35</v>
      </c>
      <c r="L28" s="144" t="s">
        <v>35</v>
      </c>
      <c r="M28" s="144" t="s">
        <v>259</v>
      </c>
      <c r="N28" s="144" t="s">
        <v>298</v>
      </c>
      <c r="O28" s="144" t="s">
        <v>369</v>
      </c>
      <c r="P28" s="144" t="s">
        <v>258</v>
      </c>
      <c r="Q28" s="144" t="s">
        <v>299</v>
      </c>
      <c r="R28" s="144" t="s">
        <v>291</v>
      </c>
      <c r="S28" s="225" t="s">
        <v>370</v>
      </c>
      <c r="T28" s="32" t="s">
        <v>21</v>
      </c>
      <c r="U28" s="32" t="s">
        <v>335</v>
      </c>
      <c r="V28" s="32" t="s">
        <v>273</v>
      </c>
      <c r="W28" s="5"/>
      <c r="X28" s="144" t="s">
        <v>371</v>
      </c>
      <c r="Y28" s="144" t="s">
        <v>36</v>
      </c>
      <c r="Z28" s="144" t="s">
        <v>372</v>
      </c>
      <c r="AA28" s="144" t="s">
        <v>337</v>
      </c>
    </row>
    <row r="29" spans="1:27" s="63" customFormat="1" ht="30" customHeight="1" x14ac:dyDescent="0.25">
      <c r="B29" s="292"/>
      <c r="C29" s="305"/>
      <c r="D29" s="305"/>
      <c r="E29" s="3"/>
      <c r="F29" s="14"/>
      <c r="G29" s="7"/>
      <c r="H29" s="144"/>
      <c r="I29" s="144"/>
      <c r="J29" s="32" t="s">
        <v>27</v>
      </c>
      <c r="K29" s="144"/>
      <c r="L29" s="144"/>
      <c r="M29" s="144"/>
      <c r="N29" s="144"/>
      <c r="O29" s="144"/>
      <c r="P29" s="144"/>
      <c r="Q29" s="144"/>
      <c r="R29" s="144"/>
      <c r="S29" s="28"/>
      <c r="T29" s="32" t="s">
        <v>27</v>
      </c>
      <c r="U29" s="32"/>
      <c r="V29" s="32"/>
      <c r="W29" s="5"/>
      <c r="X29" s="144"/>
      <c r="Y29" s="64"/>
      <c r="Z29" s="144"/>
      <c r="AA29" s="144"/>
    </row>
    <row r="30" spans="1:27" s="63" customFormat="1" ht="11.25" customHeight="1" x14ac:dyDescent="0.25">
      <c r="B30" s="64"/>
      <c r="C30" s="56"/>
      <c r="D30" s="56"/>
      <c r="E30" s="56"/>
      <c r="F30" s="77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78"/>
      <c r="T30" s="56"/>
      <c r="U30" s="56"/>
      <c r="V30" s="56"/>
      <c r="W30" s="34"/>
      <c r="X30" s="56"/>
      <c r="Y30" s="56"/>
      <c r="Z30" s="56"/>
      <c r="AA30" s="64"/>
    </row>
    <row r="31" spans="1:27" s="63" customFormat="1" ht="66.75" customHeight="1" x14ac:dyDescent="0.25">
      <c r="B31" s="291">
        <v>8</v>
      </c>
      <c r="C31" s="305" t="s">
        <v>420</v>
      </c>
      <c r="D31" s="305" t="s">
        <v>435</v>
      </c>
      <c r="E31" s="3"/>
      <c r="F31" s="14">
        <v>1</v>
      </c>
      <c r="G31" s="7">
        <v>2750000</v>
      </c>
      <c r="H31" s="144" t="s">
        <v>34</v>
      </c>
      <c r="I31" s="157" t="s">
        <v>195</v>
      </c>
      <c r="J31" s="32" t="s">
        <v>21</v>
      </c>
      <c r="K31" s="144" t="s">
        <v>35</v>
      </c>
      <c r="L31" s="144" t="s">
        <v>35</v>
      </c>
      <c r="M31" s="144" t="s">
        <v>259</v>
      </c>
      <c r="N31" s="144" t="s">
        <v>298</v>
      </c>
      <c r="O31" s="144" t="s">
        <v>369</v>
      </c>
      <c r="P31" s="144" t="s">
        <v>258</v>
      </c>
      <c r="Q31" s="144" t="s">
        <v>299</v>
      </c>
      <c r="R31" s="144" t="s">
        <v>291</v>
      </c>
      <c r="S31" s="28">
        <v>44681</v>
      </c>
      <c r="T31" s="32" t="s">
        <v>21</v>
      </c>
      <c r="U31" s="32" t="s">
        <v>335</v>
      </c>
      <c r="V31" s="32" t="s">
        <v>273</v>
      </c>
      <c r="W31" s="5"/>
      <c r="X31" s="144" t="s">
        <v>371</v>
      </c>
      <c r="Y31" s="144" t="s">
        <v>36</v>
      </c>
      <c r="Z31" s="144" t="s">
        <v>372</v>
      </c>
      <c r="AA31" s="144" t="s">
        <v>337</v>
      </c>
    </row>
    <row r="32" spans="1:27" s="63" customFormat="1" ht="40.5" customHeight="1" x14ac:dyDescent="0.25">
      <c r="A32" s="116"/>
      <c r="B32" s="292"/>
      <c r="C32" s="305"/>
      <c r="D32" s="305"/>
      <c r="E32" s="3"/>
      <c r="F32" s="14"/>
      <c r="G32" s="7"/>
      <c r="H32" s="144"/>
      <c r="I32" s="144"/>
      <c r="J32" s="32" t="s">
        <v>27</v>
      </c>
      <c r="K32" s="144"/>
      <c r="L32" s="144"/>
      <c r="M32" s="144"/>
      <c r="N32" s="144"/>
      <c r="O32" s="144"/>
      <c r="P32" s="144"/>
      <c r="Q32" s="144"/>
      <c r="R32" s="144"/>
      <c r="S32" s="28"/>
      <c r="T32" s="32" t="s">
        <v>27</v>
      </c>
      <c r="U32" s="32"/>
      <c r="V32" s="32"/>
      <c r="W32" s="5"/>
      <c r="X32" s="144"/>
      <c r="Y32" s="64"/>
      <c r="Z32" s="144"/>
      <c r="AA32" s="144"/>
    </row>
    <row r="33" spans="1:27" s="63" customFormat="1" ht="15.75" customHeight="1" x14ac:dyDescent="0.25">
      <c r="A33" s="116"/>
      <c r="B33" s="64"/>
      <c r="C33" s="213"/>
      <c r="D33" s="213"/>
      <c r="E33" s="3"/>
      <c r="F33" s="14"/>
      <c r="G33" s="7"/>
      <c r="H33" s="144"/>
      <c r="I33" s="144"/>
      <c r="J33" s="32"/>
      <c r="K33" s="144"/>
      <c r="L33" s="144"/>
      <c r="M33" s="144"/>
      <c r="N33" s="144"/>
      <c r="O33" s="144"/>
      <c r="P33" s="144"/>
      <c r="Q33" s="144"/>
      <c r="R33" s="144"/>
      <c r="S33" s="28"/>
      <c r="T33" s="32"/>
      <c r="U33" s="32"/>
      <c r="V33" s="32"/>
      <c r="W33" s="5"/>
      <c r="X33" s="144"/>
      <c r="Y33" s="64"/>
      <c r="Z33" s="144"/>
      <c r="AA33" s="144"/>
    </row>
    <row r="34" spans="1:27" s="63" customFormat="1" ht="40.5" customHeight="1" x14ac:dyDescent="0.25">
      <c r="A34" s="116"/>
      <c r="B34" s="291">
        <v>9</v>
      </c>
      <c r="C34" s="305" t="s">
        <v>425</v>
      </c>
      <c r="D34" s="305" t="s">
        <v>436</v>
      </c>
      <c r="E34" s="3"/>
      <c r="F34" s="14"/>
      <c r="G34" s="7">
        <v>5672595</v>
      </c>
      <c r="H34" s="144" t="s">
        <v>34</v>
      </c>
      <c r="I34" s="157" t="s">
        <v>195</v>
      </c>
      <c r="J34" s="32" t="s">
        <v>21</v>
      </c>
      <c r="K34" s="144" t="s">
        <v>35</v>
      </c>
      <c r="L34" s="144" t="s">
        <v>35</v>
      </c>
      <c r="M34" s="144" t="s">
        <v>259</v>
      </c>
      <c r="N34" s="144" t="s">
        <v>298</v>
      </c>
      <c r="O34" s="144" t="s">
        <v>369</v>
      </c>
      <c r="P34" s="144" t="s">
        <v>258</v>
      </c>
      <c r="Q34" s="144" t="s">
        <v>299</v>
      </c>
      <c r="R34" s="144" t="s">
        <v>291</v>
      </c>
      <c r="S34" s="28">
        <v>44681</v>
      </c>
      <c r="T34" s="32" t="s">
        <v>21</v>
      </c>
      <c r="U34" s="32" t="s">
        <v>335</v>
      </c>
      <c r="V34" s="32" t="s">
        <v>273</v>
      </c>
      <c r="W34" s="5"/>
      <c r="X34" s="144" t="s">
        <v>371</v>
      </c>
      <c r="Y34" s="144" t="s">
        <v>36</v>
      </c>
      <c r="Z34" s="144" t="s">
        <v>372</v>
      </c>
      <c r="AA34" s="144" t="s">
        <v>337</v>
      </c>
    </row>
    <row r="35" spans="1:27" s="63" customFormat="1" ht="30" customHeight="1" x14ac:dyDescent="0.25">
      <c r="A35" s="116"/>
      <c r="B35" s="292"/>
      <c r="C35" s="305"/>
      <c r="D35" s="305"/>
      <c r="E35" s="3"/>
      <c r="F35" s="14"/>
      <c r="G35" s="7"/>
      <c r="H35" s="144"/>
      <c r="I35" s="144"/>
      <c r="J35" s="32" t="s">
        <v>27</v>
      </c>
      <c r="K35" s="144"/>
      <c r="L35" s="144"/>
      <c r="M35" s="144"/>
      <c r="N35" s="144"/>
      <c r="O35" s="144"/>
      <c r="P35" s="144"/>
      <c r="Q35" s="144"/>
      <c r="R35" s="144"/>
      <c r="S35" s="28"/>
      <c r="T35" s="32" t="s">
        <v>27</v>
      </c>
      <c r="U35" s="32"/>
      <c r="V35" s="32"/>
      <c r="W35" s="5"/>
      <c r="X35" s="144"/>
      <c r="Y35" s="64"/>
      <c r="Z35" s="144"/>
      <c r="AA35" s="144"/>
    </row>
    <row r="36" spans="1:27" s="63" customFormat="1" ht="11.25" customHeight="1" x14ac:dyDescent="0.25">
      <c r="A36" s="116"/>
      <c r="B36" s="64"/>
      <c r="C36" s="56"/>
      <c r="D36" s="56"/>
      <c r="E36" s="56"/>
      <c r="F36" s="77"/>
      <c r="G36" s="34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78"/>
      <c r="T36" s="56"/>
      <c r="U36" s="56"/>
      <c r="V36" s="56"/>
      <c r="W36" s="34"/>
      <c r="X36" s="56"/>
      <c r="Y36" s="56"/>
      <c r="Z36" s="56"/>
      <c r="AA36" s="64"/>
    </row>
    <row r="37" spans="1:27" s="63" customFormat="1" ht="36.75" customHeight="1" x14ac:dyDescent="0.25">
      <c r="A37" s="116"/>
      <c r="B37" s="291">
        <v>10</v>
      </c>
      <c r="C37" s="305" t="s">
        <v>175</v>
      </c>
      <c r="D37" s="305" t="s">
        <v>439</v>
      </c>
      <c r="E37" s="3"/>
      <c r="F37" s="14"/>
      <c r="G37" s="7">
        <v>4297539.4800000004</v>
      </c>
      <c r="H37" s="144" t="s">
        <v>34</v>
      </c>
      <c r="I37" s="157" t="s">
        <v>195</v>
      </c>
      <c r="J37" s="32" t="s">
        <v>21</v>
      </c>
      <c r="K37" s="144" t="s">
        <v>35</v>
      </c>
      <c r="L37" s="144" t="s">
        <v>35</v>
      </c>
      <c r="M37" s="144" t="s">
        <v>391</v>
      </c>
      <c r="N37" s="144" t="s">
        <v>392</v>
      </c>
      <c r="O37" s="144" t="s">
        <v>338</v>
      </c>
      <c r="P37" s="144" t="s">
        <v>317</v>
      </c>
      <c r="Q37" s="144" t="s">
        <v>258</v>
      </c>
      <c r="R37" s="144" t="s">
        <v>263</v>
      </c>
      <c r="S37" s="144" t="s">
        <v>264</v>
      </c>
      <c r="T37" s="32" t="s">
        <v>21</v>
      </c>
      <c r="U37" s="144" t="s">
        <v>247</v>
      </c>
      <c r="V37" s="144" t="s">
        <v>265</v>
      </c>
      <c r="W37" s="144"/>
      <c r="X37" s="144" t="s">
        <v>378</v>
      </c>
      <c r="Y37" s="144" t="s">
        <v>372</v>
      </c>
      <c r="Z37" s="144" t="s">
        <v>386</v>
      </c>
      <c r="AA37" s="144" t="s">
        <v>393</v>
      </c>
    </row>
    <row r="38" spans="1:27" s="63" customFormat="1" ht="38.25" customHeight="1" x14ac:dyDescent="0.25">
      <c r="A38" s="116"/>
      <c r="B38" s="292"/>
      <c r="C38" s="305"/>
      <c r="D38" s="305"/>
      <c r="E38" s="3"/>
      <c r="F38" s="14"/>
      <c r="G38" s="7"/>
      <c r="H38" s="144"/>
      <c r="I38" s="144"/>
      <c r="J38" s="32" t="s">
        <v>27</v>
      </c>
      <c r="K38" s="144"/>
      <c r="L38" s="144"/>
      <c r="M38" s="144"/>
      <c r="N38" s="144"/>
      <c r="O38" s="144"/>
      <c r="P38" s="144"/>
      <c r="Q38" s="144"/>
      <c r="R38" s="144"/>
      <c r="S38" s="28"/>
      <c r="T38" s="32" t="s">
        <v>27</v>
      </c>
      <c r="U38" s="32"/>
      <c r="V38" s="32"/>
      <c r="W38" s="149"/>
      <c r="X38" s="144"/>
      <c r="Y38" s="144"/>
      <c r="Z38" s="144"/>
      <c r="AA38" s="144"/>
    </row>
    <row r="39" spans="1:27" s="63" customFormat="1" ht="15" customHeight="1" x14ac:dyDescent="0.25">
      <c r="A39" s="116"/>
      <c r="B39" s="64"/>
      <c r="C39" s="56"/>
      <c r="D39" s="56"/>
      <c r="E39" s="56"/>
      <c r="F39" s="77"/>
      <c r="G39" s="34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78"/>
      <c r="T39" s="56"/>
      <c r="U39" s="56"/>
      <c r="V39" s="56"/>
      <c r="W39" s="34"/>
      <c r="X39" s="56"/>
      <c r="Y39" s="56"/>
      <c r="Z39" s="56"/>
      <c r="AA39" s="64"/>
    </row>
    <row r="40" spans="1:27" s="63" customFormat="1" ht="37.5" customHeight="1" x14ac:dyDescent="0.25">
      <c r="A40" s="116"/>
      <c r="B40" s="291">
        <v>11</v>
      </c>
      <c r="C40" s="305" t="s">
        <v>176</v>
      </c>
      <c r="D40" s="305" t="s">
        <v>440</v>
      </c>
      <c r="E40" s="3"/>
      <c r="F40" s="14"/>
      <c r="G40" s="7">
        <v>3150000</v>
      </c>
      <c r="H40" s="144" t="s">
        <v>34</v>
      </c>
      <c r="I40" s="157" t="s">
        <v>195</v>
      </c>
      <c r="J40" s="32" t="s">
        <v>21</v>
      </c>
      <c r="K40" s="144" t="s">
        <v>35</v>
      </c>
      <c r="L40" s="144" t="s">
        <v>35</v>
      </c>
      <c r="M40" s="157" t="s">
        <v>257</v>
      </c>
      <c r="N40" s="157" t="s">
        <v>242</v>
      </c>
      <c r="O40" s="157" t="s">
        <v>377</v>
      </c>
      <c r="P40" s="157" t="s">
        <v>301</v>
      </c>
      <c r="Q40" s="157" t="s">
        <v>335</v>
      </c>
      <c r="R40" s="157" t="s">
        <v>311</v>
      </c>
      <c r="S40" s="28">
        <v>44706</v>
      </c>
      <c r="T40" s="32" t="s">
        <v>21</v>
      </c>
      <c r="U40" s="157" t="s">
        <v>378</v>
      </c>
      <c r="V40" s="157" t="s">
        <v>379</v>
      </c>
      <c r="W40" s="157"/>
      <c r="X40" s="157" t="s">
        <v>380</v>
      </c>
      <c r="Y40" s="157" t="s">
        <v>381</v>
      </c>
      <c r="Z40" s="157" t="s">
        <v>382</v>
      </c>
      <c r="AA40" s="157" t="s">
        <v>383</v>
      </c>
    </row>
    <row r="41" spans="1:27" s="63" customFormat="1" ht="30" customHeight="1" x14ac:dyDescent="0.25">
      <c r="A41" s="116"/>
      <c r="B41" s="292"/>
      <c r="C41" s="305"/>
      <c r="D41" s="305"/>
      <c r="E41" s="3"/>
      <c r="F41" s="14"/>
      <c r="G41" s="7"/>
      <c r="H41" s="144"/>
      <c r="I41" s="144"/>
      <c r="J41" s="32" t="s">
        <v>27</v>
      </c>
      <c r="K41" s="144"/>
      <c r="L41" s="144"/>
      <c r="M41" s="144"/>
      <c r="N41" s="144"/>
      <c r="O41" s="144"/>
      <c r="P41" s="144"/>
      <c r="Q41" s="144"/>
      <c r="R41" s="144"/>
      <c r="S41" s="28"/>
      <c r="T41" s="32" t="s">
        <v>27</v>
      </c>
      <c r="U41" s="32"/>
      <c r="V41" s="32"/>
      <c r="W41" s="5"/>
      <c r="X41" s="144"/>
      <c r="Y41" s="64"/>
      <c r="Z41" s="144"/>
      <c r="AA41" s="144"/>
    </row>
    <row r="42" spans="1:27" s="63" customFormat="1" ht="15.75" customHeight="1" x14ac:dyDescent="0.25">
      <c r="B42" s="64"/>
      <c r="C42" s="213"/>
      <c r="D42" s="213"/>
      <c r="E42" s="3"/>
      <c r="F42" s="14"/>
      <c r="G42" s="7"/>
      <c r="H42" s="144"/>
      <c r="I42" s="144"/>
      <c r="J42" s="32"/>
      <c r="K42" s="144"/>
      <c r="L42" s="144"/>
      <c r="M42" s="144"/>
      <c r="N42" s="144"/>
      <c r="O42" s="144"/>
      <c r="P42" s="144"/>
      <c r="Q42" s="144"/>
      <c r="R42" s="144"/>
      <c r="S42" s="28"/>
      <c r="T42" s="32"/>
      <c r="U42" s="32"/>
      <c r="V42" s="32"/>
      <c r="W42" s="5"/>
      <c r="X42" s="144"/>
      <c r="Y42" s="64"/>
      <c r="Z42" s="144"/>
      <c r="AA42" s="144"/>
    </row>
    <row r="43" spans="1:27" s="63" customFormat="1" ht="52.5" customHeight="1" x14ac:dyDescent="0.25">
      <c r="B43" s="291">
        <v>12</v>
      </c>
      <c r="C43" s="308" t="s">
        <v>347</v>
      </c>
      <c r="D43" s="305" t="s">
        <v>437</v>
      </c>
      <c r="E43" s="3"/>
      <c r="F43" s="14"/>
      <c r="G43" s="7">
        <v>3000000</v>
      </c>
      <c r="H43" s="144" t="s">
        <v>34</v>
      </c>
      <c r="I43" s="157" t="s">
        <v>195</v>
      </c>
      <c r="J43" s="32" t="s">
        <v>21</v>
      </c>
      <c r="K43" s="144" t="s">
        <v>35</v>
      </c>
      <c r="L43" s="144" t="s">
        <v>35</v>
      </c>
      <c r="M43" s="144" t="s">
        <v>257</v>
      </c>
      <c r="N43" s="144" t="s">
        <v>242</v>
      </c>
      <c r="O43" s="144" t="s">
        <v>377</v>
      </c>
      <c r="P43" s="144" t="s">
        <v>301</v>
      </c>
      <c r="Q43" s="144" t="s">
        <v>335</v>
      </c>
      <c r="R43" s="144" t="s">
        <v>311</v>
      </c>
      <c r="S43" s="28">
        <v>44706</v>
      </c>
      <c r="T43" s="32" t="s">
        <v>21</v>
      </c>
      <c r="U43" s="144" t="s">
        <v>378</v>
      </c>
      <c r="V43" s="144" t="s">
        <v>379</v>
      </c>
      <c r="W43" s="144"/>
      <c r="X43" s="144" t="s">
        <v>380</v>
      </c>
      <c r="Y43" s="144" t="s">
        <v>381</v>
      </c>
      <c r="Z43" s="144" t="s">
        <v>382</v>
      </c>
      <c r="AA43" s="144" t="s">
        <v>383</v>
      </c>
    </row>
    <row r="44" spans="1:27" s="63" customFormat="1" ht="45.75" customHeight="1" x14ac:dyDescent="0.25">
      <c r="B44" s="292"/>
      <c r="C44" s="308"/>
      <c r="D44" s="305"/>
      <c r="E44" s="3"/>
      <c r="F44" s="14"/>
      <c r="G44" s="3"/>
      <c r="H44" s="3"/>
      <c r="I44" s="3"/>
      <c r="J44" s="32" t="s">
        <v>27</v>
      </c>
      <c r="K44" s="3"/>
      <c r="L44" s="3"/>
      <c r="M44" s="3"/>
      <c r="N44" s="3"/>
      <c r="O44" s="3"/>
      <c r="P44" s="3"/>
      <c r="Q44" s="3"/>
      <c r="R44" s="3"/>
      <c r="S44" s="28"/>
      <c r="T44" s="32" t="s">
        <v>27</v>
      </c>
      <c r="U44" s="32"/>
      <c r="V44" s="32"/>
      <c r="W44" s="5"/>
      <c r="X44" s="144"/>
      <c r="Y44" s="144"/>
      <c r="Z44" s="144"/>
      <c r="AA44" s="64"/>
    </row>
    <row r="45" spans="1:27" s="63" customFormat="1" ht="25.5" customHeight="1" x14ac:dyDescent="0.25">
      <c r="B45" s="64"/>
      <c r="C45" s="56"/>
      <c r="D45" s="56"/>
      <c r="E45" s="56"/>
      <c r="F45" s="77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78"/>
      <c r="T45" s="56"/>
      <c r="U45" s="56"/>
      <c r="V45" s="56"/>
      <c r="W45" s="34"/>
      <c r="X45" s="56"/>
      <c r="Y45" s="56"/>
      <c r="Z45" s="56"/>
      <c r="AA45" s="64"/>
    </row>
    <row r="46" spans="1:27" s="63" customFormat="1" ht="24.75" customHeight="1" x14ac:dyDescent="0.25">
      <c r="B46" s="291">
        <v>13</v>
      </c>
      <c r="C46" s="305" t="s">
        <v>177</v>
      </c>
      <c r="D46" s="305" t="s">
        <v>438</v>
      </c>
      <c r="E46" s="3"/>
      <c r="F46" s="14"/>
      <c r="G46" s="7">
        <v>964024</v>
      </c>
      <c r="H46" s="144" t="s">
        <v>34</v>
      </c>
      <c r="I46" s="157" t="s">
        <v>195</v>
      </c>
      <c r="J46" s="32" t="s">
        <v>21</v>
      </c>
      <c r="K46" s="144" t="s">
        <v>35</v>
      </c>
      <c r="L46" s="144" t="s">
        <v>35</v>
      </c>
      <c r="M46" s="144" t="s">
        <v>259</v>
      </c>
      <c r="N46" s="144" t="s">
        <v>298</v>
      </c>
      <c r="O46" s="144" t="s">
        <v>369</v>
      </c>
      <c r="P46" s="144" t="s">
        <v>258</v>
      </c>
      <c r="Q46" s="144" t="s">
        <v>299</v>
      </c>
      <c r="R46" s="144" t="s">
        <v>291</v>
      </c>
      <c r="S46" s="28">
        <v>44681</v>
      </c>
      <c r="T46" s="32" t="s">
        <v>21</v>
      </c>
      <c r="U46" s="32" t="s">
        <v>335</v>
      </c>
      <c r="V46" s="32" t="s">
        <v>273</v>
      </c>
      <c r="W46" s="5"/>
      <c r="X46" s="144" t="s">
        <v>371</v>
      </c>
      <c r="Y46" s="144" t="s">
        <v>36</v>
      </c>
      <c r="Z46" s="144" t="s">
        <v>372</v>
      </c>
      <c r="AA46" s="144" t="s">
        <v>337</v>
      </c>
    </row>
    <row r="47" spans="1:27" s="63" customFormat="1" ht="21.75" customHeight="1" x14ac:dyDescent="0.25">
      <c r="B47" s="292"/>
      <c r="C47" s="305"/>
      <c r="D47" s="305"/>
      <c r="E47" s="3"/>
      <c r="F47" s="14"/>
      <c r="G47" s="7"/>
      <c r="H47" s="144"/>
      <c r="I47" s="144"/>
      <c r="J47" s="32" t="s">
        <v>27</v>
      </c>
      <c r="K47" s="144"/>
      <c r="L47" s="144"/>
      <c r="M47" s="144"/>
      <c r="N47" s="144"/>
      <c r="O47" s="144"/>
      <c r="P47" s="144"/>
      <c r="Q47" s="144"/>
      <c r="R47" s="144"/>
      <c r="S47" s="28"/>
      <c r="T47" s="32" t="s">
        <v>27</v>
      </c>
      <c r="U47" s="32"/>
      <c r="V47" s="32"/>
      <c r="W47" s="5"/>
      <c r="X47" s="144"/>
      <c r="Y47" s="64"/>
      <c r="Z47" s="144"/>
      <c r="AA47" s="144"/>
    </row>
    <row r="48" spans="1:27" s="63" customFormat="1" ht="15.75" customHeight="1" x14ac:dyDescent="0.25">
      <c r="B48" s="64"/>
      <c r="C48" s="213"/>
      <c r="D48" s="213"/>
      <c r="E48" s="3"/>
      <c r="F48" s="14"/>
      <c r="G48" s="7"/>
      <c r="H48" s="144"/>
      <c r="I48" s="144"/>
      <c r="J48" s="32"/>
      <c r="K48" s="144"/>
      <c r="L48" s="144"/>
      <c r="M48" s="144"/>
      <c r="N48" s="144"/>
      <c r="O48" s="144"/>
      <c r="P48" s="144"/>
      <c r="Q48" s="144"/>
      <c r="R48" s="144"/>
      <c r="S48" s="28"/>
      <c r="T48" s="32"/>
      <c r="U48" s="32"/>
      <c r="V48" s="32"/>
      <c r="W48" s="5"/>
      <c r="X48" s="144"/>
      <c r="Y48" s="64"/>
      <c r="Z48" s="144"/>
      <c r="AA48" s="144"/>
    </row>
    <row r="49" spans="2:27" s="63" customFormat="1" ht="26.25" customHeight="1" x14ac:dyDescent="0.25">
      <c r="B49" s="291">
        <v>14</v>
      </c>
      <c r="C49" s="304" t="s">
        <v>451</v>
      </c>
      <c r="D49" s="305" t="s">
        <v>441</v>
      </c>
      <c r="E49" s="306"/>
      <c r="F49" s="307"/>
      <c r="G49" s="7">
        <v>3000000</v>
      </c>
      <c r="H49" s="144" t="s">
        <v>34</v>
      </c>
      <c r="I49" s="144"/>
      <c r="J49" s="32" t="s">
        <v>21</v>
      </c>
      <c r="K49" s="144" t="s">
        <v>35</v>
      </c>
      <c r="L49" s="144" t="s">
        <v>35</v>
      </c>
      <c r="M49" s="144" t="s">
        <v>376</v>
      </c>
      <c r="N49" s="144" t="s">
        <v>375</v>
      </c>
      <c r="O49" s="144" t="s">
        <v>283</v>
      </c>
      <c r="P49" s="144" t="s">
        <v>238</v>
      </c>
      <c r="Q49" s="144" t="s">
        <v>296</v>
      </c>
      <c r="R49" s="144" t="s">
        <v>374</v>
      </c>
      <c r="S49" s="28">
        <v>44620</v>
      </c>
      <c r="T49" s="32" t="s">
        <v>21</v>
      </c>
      <c r="U49" s="32" t="s">
        <v>373</v>
      </c>
      <c r="V49" s="32" t="s">
        <v>348</v>
      </c>
      <c r="W49" s="5"/>
      <c r="X49" s="144" t="s">
        <v>291</v>
      </c>
      <c r="Y49" s="144" t="s">
        <v>36</v>
      </c>
      <c r="Z49" s="144" t="s">
        <v>301</v>
      </c>
      <c r="AA49" s="144" t="s">
        <v>334</v>
      </c>
    </row>
    <row r="50" spans="2:27" s="63" customFormat="1" ht="26.25" customHeight="1" x14ac:dyDescent="0.25">
      <c r="B50" s="292"/>
      <c r="C50" s="304"/>
      <c r="D50" s="305"/>
      <c r="E50" s="306"/>
      <c r="F50" s="307"/>
      <c r="G50" s="7"/>
      <c r="H50" s="144"/>
      <c r="I50" s="144"/>
      <c r="J50" s="32" t="s">
        <v>27</v>
      </c>
      <c r="K50" s="144"/>
      <c r="L50" s="144"/>
      <c r="M50" s="144"/>
      <c r="N50" s="144"/>
      <c r="O50" s="144"/>
      <c r="P50" s="144"/>
      <c r="Q50" s="144"/>
      <c r="R50" s="144"/>
      <c r="S50" s="28"/>
      <c r="T50" s="32" t="s">
        <v>27</v>
      </c>
      <c r="U50" s="32"/>
      <c r="V50" s="32"/>
      <c r="W50" s="5"/>
      <c r="X50" s="144"/>
      <c r="Y50" s="64"/>
      <c r="Z50" s="144"/>
      <c r="AA50" s="144"/>
    </row>
    <row r="51" spans="2:27" s="63" customFormat="1" ht="11.25" customHeight="1" x14ac:dyDescent="0.25">
      <c r="B51" s="64"/>
      <c r="C51" s="56"/>
      <c r="D51" s="56"/>
      <c r="E51" s="56"/>
      <c r="F51" s="77"/>
      <c r="G51" s="34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78"/>
      <c r="T51" s="56"/>
      <c r="U51" s="56"/>
      <c r="V51" s="56"/>
      <c r="W51" s="34"/>
      <c r="X51" s="56"/>
      <c r="Y51" s="56"/>
      <c r="Z51" s="56"/>
      <c r="AA51" s="64"/>
    </row>
    <row r="52" spans="2:27" s="63" customFormat="1" ht="15.75" customHeight="1" x14ac:dyDescent="0.25">
      <c r="B52" s="64"/>
      <c r="C52" s="265"/>
      <c r="D52" s="265"/>
      <c r="E52" s="3"/>
      <c r="F52" s="14"/>
      <c r="G52" s="7"/>
      <c r="H52" s="265"/>
      <c r="I52" s="265"/>
      <c r="J52" s="32"/>
      <c r="K52" s="265"/>
      <c r="L52" s="265"/>
      <c r="M52" s="265"/>
      <c r="N52" s="265"/>
      <c r="O52" s="265"/>
      <c r="P52" s="265"/>
      <c r="Q52" s="265"/>
      <c r="R52" s="265"/>
      <c r="S52" s="28"/>
      <c r="T52" s="32"/>
      <c r="U52" s="32"/>
      <c r="V52" s="32"/>
      <c r="W52" s="5"/>
      <c r="X52" s="265"/>
      <c r="Y52" s="64"/>
      <c r="Z52" s="265"/>
      <c r="AA52" s="265"/>
    </row>
    <row r="53" spans="2:27" s="63" customFormat="1" ht="29.25" customHeight="1" x14ac:dyDescent="0.25">
      <c r="B53" s="291">
        <v>15</v>
      </c>
      <c r="C53" s="308" t="s">
        <v>465</v>
      </c>
      <c r="D53" s="305" t="s">
        <v>462</v>
      </c>
      <c r="E53" s="3"/>
      <c r="F53" s="14"/>
      <c r="G53" s="7">
        <v>3000000</v>
      </c>
      <c r="H53" s="265" t="s">
        <v>34</v>
      </c>
      <c r="I53" s="265" t="s">
        <v>195</v>
      </c>
      <c r="J53" s="32" t="s">
        <v>21</v>
      </c>
      <c r="K53" s="265" t="s">
        <v>35</v>
      </c>
      <c r="L53" s="265" t="s">
        <v>35</v>
      </c>
      <c r="M53" s="265" t="s">
        <v>257</v>
      </c>
      <c r="N53" s="265" t="s">
        <v>242</v>
      </c>
      <c r="O53" s="265" t="s">
        <v>377</v>
      </c>
      <c r="P53" s="265" t="s">
        <v>301</v>
      </c>
      <c r="Q53" s="265" t="s">
        <v>335</v>
      </c>
      <c r="R53" s="265" t="s">
        <v>311</v>
      </c>
      <c r="S53" s="28">
        <v>44706</v>
      </c>
      <c r="T53" s="32" t="s">
        <v>21</v>
      </c>
      <c r="U53" s="265" t="s">
        <v>378</v>
      </c>
      <c r="V53" s="265" t="s">
        <v>379</v>
      </c>
      <c r="W53" s="265"/>
      <c r="X53" s="265" t="s">
        <v>380</v>
      </c>
      <c r="Y53" s="265" t="s">
        <v>381</v>
      </c>
      <c r="Z53" s="265" t="s">
        <v>382</v>
      </c>
      <c r="AA53" s="265" t="s">
        <v>383</v>
      </c>
    </row>
    <row r="54" spans="2:27" s="63" customFormat="1" ht="22.5" customHeight="1" x14ac:dyDescent="0.25">
      <c r="B54" s="292"/>
      <c r="C54" s="308"/>
      <c r="D54" s="305"/>
      <c r="E54" s="3"/>
      <c r="F54" s="14"/>
      <c r="G54" s="3"/>
      <c r="H54" s="3"/>
      <c r="I54" s="3"/>
      <c r="J54" s="32" t="s">
        <v>27</v>
      </c>
      <c r="K54" s="3"/>
      <c r="L54" s="3"/>
      <c r="M54" s="3"/>
      <c r="N54" s="3"/>
      <c r="O54" s="3"/>
      <c r="P54" s="3"/>
      <c r="Q54" s="3"/>
      <c r="R54" s="3"/>
      <c r="S54" s="28"/>
      <c r="T54" s="32" t="s">
        <v>27</v>
      </c>
      <c r="U54" s="32"/>
      <c r="V54" s="32"/>
      <c r="W54" s="5"/>
      <c r="X54" s="265"/>
      <c r="Y54" s="265"/>
      <c r="Z54" s="265"/>
      <c r="AA54" s="64"/>
    </row>
    <row r="55" spans="2:27" s="63" customFormat="1" ht="25.5" customHeight="1" x14ac:dyDescent="0.25">
      <c r="B55" s="64"/>
      <c r="C55" s="56"/>
      <c r="D55" s="56"/>
      <c r="E55" s="56"/>
      <c r="F55" s="77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78"/>
      <c r="T55" s="56"/>
      <c r="U55" s="56"/>
      <c r="V55" s="56"/>
      <c r="W55" s="34"/>
      <c r="X55" s="56"/>
      <c r="Y55" s="56"/>
      <c r="Z55" s="56"/>
      <c r="AA55" s="64"/>
    </row>
    <row r="56" spans="2:27" s="63" customFormat="1" ht="36.75" customHeight="1" x14ac:dyDescent="0.25">
      <c r="B56" s="291">
        <v>16</v>
      </c>
      <c r="C56" s="305" t="s">
        <v>466</v>
      </c>
      <c r="D56" s="305" t="s">
        <v>463</v>
      </c>
      <c r="E56" s="3"/>
      <c r="F56" s="14"/>
      <c r="G56" s="7">
        <v>2800000</v>
      </c>
      <c r="H56" s="265" t="s">
        <v>34</v>
      </c>
      <c r="I56" s="265" t="s">
        <v>195</v>
      </c>
      <c r="J56" s="32" t="s">
        <v>21</v>
      </c>
      <c r="K56" s="265" t="s">
        <v>35</v>
      </c>
      <c r="L56" s="265" t="s">
        <v>35</v>
      </c>
      <c r="M56" s="265" t="s">
        <v>259</v>
      </c>
      <c r="N56" s="265" t="s">
        <v>298</v>
      </c>
      <c r="O56" s="265" t="s">
        <v>369</v>
      </c>
      <c r="P56" s="265" t="s">
        <v>258</v>
      </c>
      <c r="Q56" s="265" t="s">
        <v>299</v>
      </c>
      <c r="R56" s="265" t="s">
        <v>291</v>
      </c>
      <c r="S56" s="28">
        <v>44681</v>
      </c>
      <c r="T56" s="32" t="s">
        <v>21</v>
      </c>
      <c r="U56" s="32" t="s">
        <v>335</v>
      </c>
      <c r="V56" s="32" t="s">
        <v>273</v>
      </c>
      <c r="W56" s="5"/>
      <c r="X56" s="265" t="s">
        <v>371</v>
      </c>
      <c r="Y56" s="265" t="s">
        <v>36</v>
      </c>
      <c r="Z56" s="265" t="s">
        <v>372</v>
      </c>
      <c r="AA56" s="265" t="s">
        <v>337</v>
      </c>
    </row>
    <row r="57" spans="2:27" s="63" customFormat="1" ht="42.75" customHeight="1" x14ac:dyDescent="0.25">
      <c r="B57" s="292"/>
      <c r="C57" s="305"/>
      <c r="D57" s="305"/>
      <c r="E57" s="3"/>
      <c r="F57" s="14"/>
      <c r="G57" s="7"/>
      <c r="H57" s="265"/>
      <c r="I57" s="265"/>
      <c r="J57" s="32" t="s">
        <v>27</v>
      </c>
      <c r="K57" s="265"/>
      <c r="L57" s="265"/>
      <c r="M57" s="265"/>
      <c r="N57" s="265"/>
      <c r="O57" s="265"/>
      <c r="P57" s="265"/>
      <c r="Q57" s="265"/>
      <c r="R57" s="265"/>
      <c r="S57" s="28"/>
      <c r="T57" s="32" t="s">
        <v>27</v>
      </c>
      <c r="U57" s="32"/>
      <c r="V57" s="32"/>
      <c r="W57" s="5"/>
      <c r="X57" s="265"/>
      <c r="Y57" s="64"/>
      <c r="Z57" s="265"/>
      <c r="AA57" s="265"/>
    </row>
    <row r="58" spans="2:27" s="63" customFormat="1" ht="15.75" customHeight="1" x14ac:dyDescent="0.25">
      <c r="B58" s="64"/>
      <c r="C58" s="266"/>
      <c r="D58" s="265"/>
      <c r="E58" s="3"/>
      <c r="F58" s="14"/>
      <c r="G58" s="7"/>
      <c r="H58" s="265"/>
      <c r="I58" s="265"/>
      <c r="J58" s="32"/>
      <c r="K58" s="265"/>
      <c r="L58" s="265"/>
      <c r="M58" s="265"/>
      <c r="N58" s="265"/>
      <c r="O58" s="265"/>
      <c r="P58" s="265"/>
      <c r="Q58" s="265"/>
      <c r="R58" s="265"/>
      <c r="S58" s="28"/>
      <c r="T58" s="32"/>
      <c r="U58" s="32"/>
      <c r="V58" s="32"/>
      <c r="W58" s="5"/>
      <c r="X58" s="265"/>
      <c r="Y58" s="64"/>
      <c r="Z58" s="265"/>
      <c r="AA58" s="265"/>
    </row>
    <row r="59" spans="2:27" s="63" customFormat="1" ht="26.25" customHeight="1" x14ac:dyDescent="0.25">
      <c r="B59" s="291">
        <v>17</v>
      </c>
      <c r="C59" s="304" t="s">
        <v>467</v>
      </c>
      <c r="D59" s="305" t="s">
        <v>464</v>
      </c>
      <c r="E59" s="306"/>
      <c r="F59" s="307"/>
      <c r="G59" s="7">
        <v>550000</v>
      </c>
      <c r="H59" s="265" t="s">
        <v>34</v>
      </c>
      <c r="I59" s="265" t="s">
        <v>195</v>
      </c>
      <c r="J59" s="32" t="s">
        <v>21</v>
      </c>
      <c r="K59" s="265" t="s">
        <v>35</v>
      </c>
      <c r="L59" s="265" t="s">
        <v>35</v>
      </c>
      <c r="M59" s="265" t="s">
        <v>376</v>
      </c>
      <c r="N59" s="265" t="s">
        <v>375</v>
      </c>
      <c r="O59" s="265" t="s">
        <v>283</v>
      </c>
      <c r="P59" s="265" t="s">
        <v>238</v>
      </c>
      <c r="Q59" s="265" t="s">
        <v>296</v>
      </c>
      <c r="R59" s="265" t="s">
        <v>374</v>
      </c>
      <c r="S59" s="28">
        <v>44620</v>
      </c>
      <c r="T59" s="32" t="s">
        <v>21</v>
      </c>
      <c r="U59" s="32" t="s">
        <v>373</v>
      </c>
      <c r="V59" s="32" t="s">
        <v>348</v>
      </c>
      <c r="W59" s="5"/>
      <c r="X59" s="265" t="s">
        <v>291</v>
      </c>
      <c r="Y59" s="265" t="s">
        <v>36</v>
      </c>
      <c r="Z59" s="265" t="s">
        <v>301</v>
      </c>
      <c r="AA59" s="265" t="s">
        <v>334</v>
      </c>
    </row>
    <row r="60" spans="2:27" s="63" customFormat="1" ht="26.25" customHeight="1" x14ac:dyDescent="0.25">
      <c r="B60" s="292"/>
      <c r="C60" s="304"/>
      <c r="D60" s="305"/>
      <c r="E60" s="306"/>
      <c r="F60" s="307"/>
      <c r="G60" s="7"/>
      <c r="H60" s="265"/>
      <c r="I60" s="265"/>
      <c r="J60" s="32" t="s">
        <v>27</v>
      </c>
      <c r="K60" s="265"/>
      <c r="L60" s="265"/>
      <c r="M60" s="265"/>
      <c r="N60" s="265"/>
      <c r="O60" s="265"/>
      <c r="P60" s="265"/>
      <c r="Q60" s="265"/>
      <c r="R60" s="265"/>
      <c r="S60" s="28"/>
      <c r="T60" s="32" t="s">
        <v>27</v>
      </c>
      <c r="U60" s="32"/>
      <c r="V60" s="32"/>
      <c r="W60" s="5"/>
      <c r="X60" s="265"/>
      <c r="Y60" s="64"/>
      <c r="Z60" s="265"/>
      <c r="AA60" s="265"/>
    </row>
    <row r="61" spans="2:27" s="63" customFormat="1" ht="15.75" customHeight="1" x14ac:dyDescent="0.25">
      <c r="B61" s="64"/>
      <c r="C61" s="266"/>
      <c r="D61" s="265"/>
      <c r="E61" s="3"/>
      <c r="F61" s="14"/>
      <c r="G61" s="7"/>
      <c r="H61" s="265"/>
      <c r="I61" s="265"/>
      <c r="J61" s="32"/>
      <c r="K61" s="265"/>
      <c r="L61" s="265"/>
      <c r="M61" s="265"/>
      <c r="N61" s="265"/>
      <c r="O61" s="265"/>
      <c r="P61" s="265"/>
      <c r="Q61" s="265"/>
      <c r="R61" s="265"/>
      <c r="S61" s="28"/>
      <c r="T61" s="32"/>
      <c r="U61" s="32"/>
      <c r="V61" s="32"/>
      <c r="W61" s="5"/>
      <c r="X61" s="265"/>
      <c r="Y61" s="64"/>
      <c r="Z61" s="265"/>
      <c r="AA61" s="265"/>
    </row>
    <row r="62" spans="2:27" s="63" customFormat="1" ht="26.25" customHeight="1" x14ac:dyDescent="0.25">
      <c r="B62" s="291">
        <v>18</v>
      </c>
      <c r="C62" s="304" t="s">
        <v>468</v>
      </c>
      <c r="D62" s="305" t="s">
        <v>469</v>
      </c>
      <c r="E62" s="306"/>
      <c r="F62" s="307"/>
      <c r="G62" s="7">
        <v>750000</v>
      </c>
      <c r="H62" s="265" t="s">
        <v>34</v>
      </c>
      <c r="I62" s="265" t="s">
        <v>195</v>
      </c>
      <c r="J62" s="32" t="s">
        <v>21</v>
      </c>
      <c r="K62" s="265" t="s">
        <v>35</v>
      </c>
      <c r="L62" s="265" t="s">
        <v>35</v>
      </c>
      <c r="M62" s="265" t="s">
        <v>376</v>
      </c>
      <c r="N62" s="265" t="s">
        <v>375</v>
      </c>
      <c r="O62" s="265" t="s">
        <v>283</v>
      </c>
      <c r="P62" s="265" t="s">
        <v>238</v>
      </c>
      <c r="Q62" s="265" t="s">
        <v>296</v>
      </c>
      <c r="R62" s="265" t="s">
        <v>374</v>
      </c>
      <c r="S62" s="28">
        <v>44620</v>
      </c>
      <c r="T62" s="32" t="s">
        <v>21</v>
      </c>
      <c r="U62" s="32" t="s">
        <v>373</v>
      </c>
      <c r="V62" s="32" t="s">
        <v>348</v>
      </c>
      <c r="W62" s="5"/>
      <c r="X62" s="265" t="s">
        <v>291</v>
      </c>
      <c r="Y62" s="265" t="s">
        <v>36</v>
      </c>
      <c r="Z62" s="265" t="s">
        <v>301</v>
      </c>
      <c r="AA62" s="265" t="s">
        <v>334</v>
      </c>
    </row>
    <row r="63" spans="2:27" s="63" customFormat="1" ht="26.25" customHeight="1" x14ac:dyDescent="0.25">
      <c r="B63" s="292"/>
      <c r="C63" s="304"/>
      <c r="D63" s="305"/>
      <c r="E63" s="306"/>
      <c r="F63" s="307"/>
      <c r="G63" s="7"/>
      <c r="H63" s="265"/>
      <c r="I63" s="265"/>
      <c r="J63" s="32" t="s">
        <v>27</v>
      </c>
      <c r="K63" s="265"/>
      <c r="L63" s="265"/>
      <c r="M63" s="265"/>
      <c r="N63" s="265"/>
      <c r="O63" s="265"/>
      <c r="P63" s="265"/>
      <c r="Q63" s="265"/>
      <c r="R63" s="265"/>
      <c r="S63" s="28"/>
      <c r="T63" s="32" t="s">
        <v>27</v>
      </c>
      <c r="U63" s="32"/>
      <c r="V63" s="32"/>
      <c r="W63" s="5"/>
      <c r="X63" s="265"/>
      <c r="Y63" s="64"/>
      <c r="Z63" s="265"/>
      <c r="AA63" s="265"/>
    </row>
    <row r="64" spans="2:27" s="63" customFormat="1" ht="17.25" customHeight="1" x14ac:dyDescent="0.25">
      <c r="B64" s="64"/>
      <c r="C64" s="56" t="s">
        <v>28</v>
      </c>
      <c r="D64" s="56"/>
      <c r="E64" s="56"/>
      <c r="F64" s="14"/>
      <c r="G64" s="59">
        <f>SUM(G10:G62)</f>
        <v>63188349.150000006</v>
      </c>
      <c r="H64" s="2"/>
      <c r="I64" s="56"/>
      <c r="J64" s="32" t="s">
        <v>21</v>
      </c>
      <c r="K64" s="32"/>
      <c r="L64" s="56"/>
      <c r="M64" s="56"/>
      <c r="N64" s="56"/>
      <c r="O64" s="56"/>
      <c r="P64" s="56"/>
      <c r="Q64" s="56"/>
      <c r="R64" s="56"/>
      <c r="S64" s="78"/>
      <c r="T64" s="32" t="s">
        <v>21</v>
      </c>
      <c r="U64" s="32"/>
      <c r="V64" s="32"/>
      <c r="W64" s="2" t="e">
        <f>W10+#REF!+#REF!+#REF!+W13+#REF!+#REF!+#REF!</f>
        <v>#REF!</v>
      </c>
      <c r="X64" s="56"/>
      <c r="Y64" s="56"/>
      <c r="Z64" s="56"/>
      <c r="AA64" s="64"/>
    </row>
    <row r="65" spans="2:27" s="63" customFormat="1" ht="16.5" customHeight="1" x14ac:dyDescent="0.25">
      <c r="B65" s="64"/>
      <c r="C65" s="56"/>
      <c r="D65" s="72"/>
      <c r="E65" s="72"/>
      <c r="F65" s="14"/>
      <c r="G65" s="2"/>
      <c r="H65" s="2"/>
      <c r="I65" s="72"/>
      <c r="J65" s="32" t="s">
        <v>27</v>
      </c>
      <c r="K65" s="32"/>
      <c r="L65" s="72"/>
      <c r="M65" s="72"/>
      <c r="N65" s="72"/>
      <c r="O65" s="72"/>
      <c r="P65" s="72"/>
      <c r="Q65" s="72"/>
      <c r="R65" s="72"/>
      <c r="S65" s="150"/>
      <c r="T65" s="32" t="s">
        <v>27</v>
      </c>
      <c r="U65" s="32"/>
      <c r="V65" s="32"/>
      <c r="W65" s="2" t="e">
        <f>W11+#REF!+#REF!+#REF!+W14+#REF!+#REF!+#REF!+#REF!</f>
        <v>#REF!</v>
      </c>
      <c r="X65" s="72"/>
      <c r="Y65" s="72"/>
      <c r="Z65" s="72"/>
      <c r="AA65" s="64"/>
    </row>
    <row r="66" spans="2:27" s="9" customFormat="1" ht="15.75" x14ac:dyDescent="0.25">
      <c r="C66" s="243"/>
      <c r="D66" s="63"/>
      <c r="E66" s="63"/>
      <c r="F66" s="244"/>
      <c r="G66" s="63"/>
      <c r="S66" s="29"/>
    </row>
    <row r="67" spans="2:27" s="9" customFormat="1" ht="15.75" x14ac:dyDescent="0.25">
      <c r="C67" s="243"/>
      <c r="D67" s="63"/>
      <c r="E67" s="63"/>
      <c r="F67" s="244"/>
      <c r="G67" s="63"/>
      <c r="S67" s="29"/>
    </row>
    <row r="68" spans="2:27" s="9" customFormat="1" ht="15.75" x14ac:dyDescent="0.25">
      <c r="C68" s="243"/>
      <c r="D68" s="63"/>
      <c r="E68" s="63"/>
      <c r="F68" s="244"/>
      <c r="G68" s="63"/>
      <c r="S68" s="29"/>
    </row>
  </sheetData>
  <mergeCells count="68">
    <mergeCell ref="B43:B44"/>
    <mergeCell ref="B46:B47"/>
    <mergeCell ref="B49:B50"/>
    <mergeCell ref="B28:B29"/>
    <mergeCell ref="B31:B32"/>
    <mergeCell ref="B34:B35"/>
    <mergeCell ref="B37:B38"/>
    <mergeCell ref="B40:B41"/>
    <mergeCell ref="E49:E50"/>
    <mergeCell ref="F49:F50"/>
    <mergeCell ref="C46:C47"/>
    <mergeCell ref="D46:D47"/>
    <mergeCell ref="C49:C50"/>
    <mergeCell ref="D49:D50"/>
    <mergeCell ref="C37:C38"/>
    <mergeCell ref="D37:D38"/>
    <mergeCell ref="C40:C41"/>
    <mergeCell ref="D40:D41"/>
    <mergeCell ref="C43:C44"/>
    <mergeCell ref="D43:D44"/>
    <mergeCell ref="C31:C32"/>
    <mergeCell ref="D31:D32"/>
    <mergeCell ref="C34:C35"/>
    <mergeCell ref="D34:D35"/>
    <mergeCell ref="B2:H2"/>
    <mergeCell ref="B3:C3"/>
    <mergeCell ref="B10:B11"/>
    <mergeCell ref="B13:B14"/>
    <mergeCell ref="B16:B17"/>
    <mergeCell ref="C28:C29"/>
    <mergeCell ref="D28:D29"/>
    <mergeCell ref="D25:D26"/>
    <mergeCell ref="D16:D17"/>
    <mergeCell ref="D19:D20"/>
    <mergeCell ref="D22:D23"/>
    <mergeCell ref="C13:C14"/>
    <mergeCell ref="K4:K5"/>
    <mergeCell ref="L4:L5"/>
    <mergeCell ref="P4:Q4"/>
    <mergeCell ref="S4:AA4"/>
    <mergeCell ref="J4:J5"/>
    <mergeCell ref="D13:D14"/>
    <mergeCell ref="D10:D11"/>
    <mergeCell ref="C10:C11"/>
    <mergeCell ref="D4:I4"/>
    <mergeCell ref="B19:B20"/>
    <mergeCell ref="B22:B23"/>
    <mergeCell ref="B25:B26"/>
    <mergeCell ref="C16:C17"/>
    <mergeCell ref="C19:C20"/>
    <mergeCell ref="C22:C23"/>
    <mergeCell ref="C25:C26"/>
    <mergeCell ref="B53:B54"/>
    <mergeCell ref="C53:C54"/>
    <mergeCell ref="D53:D54"/>
    <mergeCell ref="B56:B57"/>
    <mergeCell ref="C56:C57"/>
    <mergeCell ref="D56:D57"/>
    <mergeCell ref="B59:B60"/>
    <mergeCell ref="C59:C60"/>
    <mergeCell ref="D59:D60"/>
    <mergeCell ref="E59:E60"/>
    <mergeCell ref="F59:F60"/>
    <mergeCell ref="B62:B63"/>
    <mergeCell ref="C62:C63"/>
    <mergeCell ref="D62:D63"/>
    <mergeCell ref="E62:E63"/>
    <mergeCell ref="F62:F63"/>
  </mergeCells>
  <pageMargins left="0.39370078740157483" right="0.31496062992125984" top="0.35433070866141736" bottom="0.39370078740157483" header="0.31496062992125984" footer="0.31496062992125984"/>
  <pageSetup paperSize="5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8"/>
  <sheetViews>
    <sheetView view="pageBreakPreview" topLeftCell="A18" zoomScale="84" zoomScaleNormal="100" zoomScaleSheetLayoutView="84" workbookViewId="0">
      <selection activeCell="C29" sqref="C29"/>
    </sheetView>
  </sheetViews>
  <sheetFormatPr defaultColWidth="8.85546875" defaultRowHeight="18.75" x14ac:dyDescent="0.3"/>
  <cols>
    <col min="1" max="1" width="43" style="39" customWidth="1"/>
    <col min="2" max="2" width="9.5703125" style="39" customWidth="1"/>
    <col min="3" max="3" width="31.140625" style="235" customWidth="1"/>
    <col min="4" max="4" width="24.140625" style="79" customWidth="1"/>
    <col min="5" max="5" width="11.5703125" style="79" customWidth="1"/>
    <col min="6" max="6" width="14.28515625" style="79" customWidth="1"/>
    <col min="7" max="7" width="23.85546875" style="236" customWidth="1"/>
    <col min="8" max="8" width="11.5703125" style="39" customWidth="1"/>
    <col min="9" max="9" width="10.85546875" style="39" customWidth="1"/>
    <col min="10" max="10" width="15.140625" style="39" customWidth="1"/>
    <col min="11" max="11" width="14" style="39" customWidth="1"/>
    <col min="12" max="12" width="14.5703125" style="39" customWidth="1"/>
    <col min="13" max="13" width="14" style="39" customWidth="1"/>
    <col min="14" max="14" width="14.42578125" style="39" customWidth="1"/>
    <col min="15" max="15" width="15" style="39" customWidth="1"/>
    <col min="16" max="16" width="16.140625" style="39" customWidth="1"/>
    <col min="17" max="17" width="14.42578125" style="39" customWidth="1"/>
    <col min="18" max="18" width="15.28515625" style="39" customWidth="1"/>
    <col min="19" max="19" width="13.5703125" style="39" customWidth="1"/>
    <col min="20" max="20" width="13.7109375" style="39" customWidth="1"/>
    <col min="21" max="21" width="12.85546875" style="39" customWidth="1"/>
    <col min="22" max="22" width="14" style="39" customWidth="1"/>
    <col min="23" max="23" width="13.28515625" style="39" customWidth="1"/>
    <col min="24" max="24" width="12.85546875" style="39" customWidth="1"/>
    <col min="25" max="25" width="11.85546875" style="39" customWidth="1"/>
    <col min="26" max="26" width="12.5703125" style="39" customWidth="1"/>
    <col min="27" max="27" width="14" style="39" customWidth="1"/>
    <col min="28" max="28" width="12.140625" style="39" customWidth="1"/>
    <col min="29" max="29" width="12" style="39" customWidth="1"/>
    <col min="30" max="30" width="10.140625" style="39" customWidth="1"/>
    <col min="31" max="16384" width="8.85546875" style="39"/>
  </cols>
  <sheetData>
    <row r="1" spans="2:30" ht="21" x14ac:dyDescent="0.35">
      <c r="B1" s="331" t="s">
        <v>80</v>
      </c>
      <c r="C1" s="331"/>
      <c r="D1" s="331"/>
      <c r="E1" s="331"/>
      <c r="F1" s="331"/>
      <c r="G1" s="331"/>
      <c r="H1" s="331"/>
      <c r="I1" s="331"/>
      <c r="J1" s="331"/>
      <c r="K1" s="172"/>
      <c r="L1" s="172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AA1" s="40"/>
      <c r="AB1" s="40"/>
      <c r="AC1" s="40"/>
      <c r="AD1" s="40"/>
    </row>
    <row r="2" spans="2:30" ht="21" x14ac:dyDescent="0.35">
      <c r="B2" s="331" t="s">
        <v>37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</row>
    <row r="3" spans="2:30" ht="21" x14ac:dyDescent="0.35">
      <c r="B3" s="331" t="s">
        <v>432</v>
      </c>
      <c r="C3" s="331"/>
      <c r="D3" s="331"/>
      <c r="E3" s="230"/>
      <c r="F3" s="230"/>
      <c r="G3" s="231"/>
      <c r="H3" s="173"/>
      <c r="I3" s="172"/>
      <c r="J3" s="172"/>
      <c r="K3" s="172"/>
      <c r="L3" s="172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2:30" x14ac:dyDescent="0.3">
      <c r="C4" s="232"/>
      <c r="D4" s="233"/>
      <c r="E4" s="233"/>
      <c r="F4" s="233"/>
      <c r="G4" s="234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</row>
    <row r="5" spans="2:30" s="79" customFormat="1" ht="45" customHeight="1" x14ac:dyDescent="0.3">
      <c r="B5" s="162"/>
      <c r="C5" s="314" t="s">
        <v>81</v>
      </c>
      <c r="D5" s="314"/>
      <c r="E5" s="314"/>
      <c r="F5" s="314" t="s">
        <v>2</v>
      </c>
      <c r="G5" s="314"/>
      <c r="H5" s="314"/>
      <c r="I5" s="314" t="s">
        <v>82</v>
      </c>
      <c r="J5" s="314" t="s">
        <v>83</v>
      </c>
      <c r="K5" s="314"/>
      <c r="L5" s="314" t="s">
        <v>84</v>
      </c>
      <c r="M5" s="314"/>
      <c r="N5" s="314"/>
      <c r="O5" s="314" t="s">
        <v>85</v>
      </c>
      <c r="P5" s="314"/>
      <c r="Q5" s="316" t="s">
        <v>86</v>
      </c>
      <c r="R5" s="316"/>
      <c r="S5" s="316"/>
      <c r="T5" s="316"/>
      <c r="U5" s="316"/>
      <c r="V5" s="317" t="s">
        <v>44</v>
      </c>
      <c r="W5" s="318"/>
      <c r="X5" s="314" t="s">
        <v>87</v>
      </c>
      <c r="Y5" s="314"/>
      <c r="Z5" s="314"/>
      <c r="AA5" s="314" t="s">
        <v>88</v>
      </c>
      <c r="AB5" s="314"/>
      <c r="AC5" s="314"/>
      <c r="AD5" s="314"/>
    </row>
    <row r="6" spans="2:30" s="79" customFormat="1" ht="88.5" customHeight="1" x14ac:dyDescent="0.3">
      <c r="B6" s="162" t="s">
        <v>29</v>
      </c>
      <c r="C6" s="127" t="s">
        <v>89</v>
      </c>
      <c r="D6" s="212" t="s">
        <v>90</v>
      </c>
      <c r="E6" s="212" t="s">
        <v>91</v>
      </c>
      <c r="F6" s="212" t="s">
        <v>92</v>
      </c>
      <c r="G6" s="81" t="s">
        <v>93</v>
      </c>
      <c r="H6" s="80" t="s">
        <v>94</v>
      </c>
      <c r="I6" s="314"/>
      <c r="J6" s="80" t="s">
        <v>95</v>
      </c>
      <c r="K6" s="80" t="s">
        <v>96</v>
      </c>
      <c r="L6" s="80" t="s">
        <v>97</v>
      </c>
      <c r="M6" s="80" t="s">
        <v>98</v>
      </c>
      <c r="N6" s="80" t="s">
        <v>99</v>
      </c>
      <c r="O6" s="80" t="s">
        <v>100</v>
      </c>
      <c r="P6" s="183" t="s">
        <v>101</v>
      </c>
      <c r="Q6" s="80" t="s">
        <v>102</v>
      </c>
      <c r="R6" s="80" t="s">
        <v>103</v>
      </c>
      <c r="S6" s="80" t="s">
        <v>104</v>
      </c>
      <c r="T6" s="80" t="s">
        <v>105</v>
      </c>
      <c r="U6" s="80" t="s">
        <v>106</v>
      </c>
      <c r="V6" s="80" t="s">
        <v>107</v>
      </c>
      <c r="W6" s="82" t="s">
        <v>108</v>
      </c>
      <c r="X6" s="80" t="s">
        <v>109</v>
      </c>
      <c r="Y6" s="80" t="s">
        <v>48</v>
      </c>
      <c r="Z6" s="80" t="s">
        <v>110</v>
      </c>
      <c r="AA6" s="80" t="s">
        <v>111</v>
      </c>
      <c r="AB6" s="80" t="s">
        <v>112</v>
      </c>
      <c r="AC6" s="80" t="s">
        <v>113</v>
      </c>
      <c r="AD6" s="80" t="s">
        <v>114</v>
      </c>
    </row>
    <row r="7" spans="2:30" s="79" customFormat="1" ht="21" customHeight="1" x14ac:dyDescent="0.3">
      <c r="B7" s="162"/>
      <c r="C7" s="315"/>
      <c r="D7" s="83"/>
      <c r="E7" s="3"/>
      <c r="F7" s="3"/>
      <c r="G7" s="84">
        <v>0</v>
      </c>
      <c r="H7" s="3"/>
      <c r="I7" s="32" t="s">
        <v>21</v>
      </c>
      <c r="J7" s="75" t="s">
        <v>22</v>
      </c>
      <c r="K7" s="75" t="s">
        <v>23</v>
      </c>
      <c r="L7" s="75" t="s">
        <v>49</v>
      </c>
      <c r="M7" s="75" t="s">
        <v>115</v>
      </c>
      <c r="N7" s="75" t="s">
        <v>23</v>
      </c>
      <c r="O7" s="75" t="s">
        <v>23</v>
      </c>
      <c r="P7" s="75" t="s">
        <v>116</v>
      </c>
      <c r="Q7" s="75" t="s">
        <v>23</v>
      </c>
      <c r="R7" s="75" t="s">
        <v>23</v>
      </c>
      <c r="S7" s="75" t="s">
        <v>49</v>
      </c>
      <c r="T7" s="75" t="s">
        <v>23</v>
      </c>
      <c r="U7" s="75" t="s">
        <v>23</v>
      </c>
      <c r="V7" s="75" t="s">
        <v>22</v>
      </c>
      <c r="W7" s="75" t="s">
        <v>117</v>
      </c>
      <c r="X7" s="84">
        <v>0</v>
      </c>
      <c r="Y7" s="75" t="s">
        <v>57</v>
      </c>
      <c r="Z7" s="75" t="s">
        <v>118</v>
      </c>
      <c r="AA7" s="75" t="s">
        <v>26</v>
      </c>
      <c r="AB7" s="75" t="s">
        <v>23</v>
      </c>
      <c r="AC7" s="75" t="s">
        <v>23</v>
      </c>
      <c r="AD7" s="84">
        <v>0</v>
      </c>
    </row>
    <row r="8" spans="2:30" s="79" customFormat="1" x14ac:dyDescent="0.3">
      <c r="B8" s="162"/>
      <c r="C8" s="315"/>
      <c r="D8" s="83"/>
      <c r="E8" s="3"/>
      <c r="F8" s="3"/>
      <c r="G8" s="2"/>
      <c r="H8" s="3"/>
      <c r="I8" s="32" t="s">
        <v>27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2"/>
      <c r="Y8" s="3"/>
      <c r="Z8" s="3"/>
      <c r="AA8" s="3"/>
      <c r="AB8" s="3"/>
      <c r="AC8" s="3"/>
      <c r="AD8" s="3"/>
    </row>
    <row r="9" spans="2:30" s="125" customFormat="1" ht="33.75" customHeight="1" x14ac:dyDescent="0.3">
      <c r="B9" s="327">
        <v>1</v>
      </c>
      <c r="C9" s="315" t="s">
        <v>78</v>
      </c>
      <c r="D9" s="287" t="s">
        <v>404</v>
      </c>
      <c r="E9" s="319" t="s">
        <v>192</v>
      </c>
      <c r="F9" s="319" t="s">
        <v>119</v>
      </c>
      <c r="G9" s="321">
        <v>6093000</v>
      </c>
      <c r="H9" s="319" t="s">
        <v>35</v>
      </c>
      <c r="I9" s="107" t="s">
        <v>21</v>
      </c>
      <c r="J9" s="3" t="s">
        <v>279</v>
      </c>
      <c r="K9" s="3" t="s">
        <v>250</v>
      </c>
      <c r="L9" s="3" t="s">
        <v>331</v>
      </c>
      <c r="M9" s="3" t="s">
        <v>332</v>
      </c>
      <c r="N9" s="3" t="s">
        <v>287</v>
      </c>
      <c r="O9" s="3" t="s">
        <v>287</v>
      </c>
      <c r="P9" s="3" t="s">
        <v>333</v>
      </c>
      <c r="Q9" s="3" t="s">
        <v>263</v>
      </c>
      <c r="R9" s="3" t="s">
        <v>246</v>
      </c>
      <c r="S9" s="3" t="s">
        <v>334</v>
      </c>
      <c r="T9" s="3" t="s">
        <v>335</v>
      </c>
      <c r="U9" s="3" t="s">
        <v>267</v>
      </c>
      <c r="V9" s="3" t="s">
        <v>289</v>
      </c>
      <c r="W9" s="3" t="s">
        <v>289</v>
      </c>
      <c r="X9" s="2"/>
      <c r="Y9" s="3" t="s">
        <v>336</v>
      </c>
      <c r="Z9" s="3" t="s">
        <v>249</v>
      </c>
      <c r="AA9" s="3" t="s">
        <v>337</v>
      </c>
      <c r="AB9" s="3" t="s">
        <v>337</v>
      </c>
      <c r="AC9" s="3" t="s">
        <v>328</v>
      </c>
      <c r="AD9" s="3"/>
    </row>
    <row r="10" spans="2:30" s="125" customFormat="1" ht="36" customHeight="1" x14ac:dyDescent="0.3">
      <c r="B10" s="328"/>
      <c r="C10" s="315"/>
      <c r="D10" s="288"/>
      <c r="E10" s="320"/>
      <c r="F10" s="320"/>
      <c r="G10" s="322"/>
      <c r="H10" s="320"/>
      <c r="I10" s="107" t="s">
        <v>27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2"/>
      <c r="Y10" s="3"/>
      <c r="Z10" s="3"/>
      <c r="AA10" s="3"/>
      <c r="AC10" s="3"/>
      <c r="AD10" s="3"/>
    </row>
    <row r="11" spans="2:30" s="125" customFormat="1" ht="27.75" customHeight="1" x14ac:dyDescent="0.3">
      <c r="B11" s="327">
        <v>2</v>
      </c>
      <c r="C11" s="305" t="s">
        <v>33</v>
      </c>
      <c r="D11" s="287" t="s">
        <v>405</v>
      </c>
      <c r="E11" s="319" t="s">
        <v>192</v>
      </c>
      <c r="F11" s="319" t="s">
        <v>119</v>
      </c>
      <c r="G11" s="321">
        <v>3000000</v>
      </c>
      <c r="H11" s="319" t="s">
        <v>35</v>
      </c>
      <c r="I11" s="107" t="s">
        <v>21</v>
      </c>
      <c r="J11" s="108" t="s">
        <v>238</v>
      </c>
      <c r="K11" s="8" t="s">
        <v>316</v>
      </c>
      <c r="L11" s="108" t="s">
        <v>338</v>
      </c>
      <c r="M11" s="108" t="s">
        <v>339</v>
      </c>
      <c r="N11" s="195" t="s">
        <v>120</v>
      </c>
      <c r="O11" s="108" t="s">
        <v>287</v>
      </c>
      <c r="P11" s="108" t="s">
        <v>340</v>
      </c>
      <c r="Q11" s="33" t="s">
        <v>301</v>
      </c>
      <c r="R11" s="3" t="s">
        <v>247</v>
      </c>
      <c r="S11" s="3" t="s">
        <v>341</v>
      </c>
      <c r="T11" s="3" t="s">
        <v>341</v>
      </c>
      <c r="U11" s="3" t="s">
        <v>248</v>
      </c>
      <c r="V11" s="3" t="s">
        <v>342</v>
      </c>
      <c r="W11" s="3" t="s">
        <v>336</v>
      </c>
      <c r="X11" s="2"/>
      <c r="Y11" s="3" t="s">
        <v>343</v>
      </c>
      <c r="Z11" s="3" t="s">
        <v>322</v>
      </c>
      <c r="AA11" s="3" t="s">
        <v>325</v>
      </c>
      <c r="AB11" s="3" t="s">
        <v>344</v>
      </c>
      <c r="AC11" s="3" t="s">
        <v>345</v>
      </c>
      <c r="AD11" s="3"/>
    </row>
    <row r="12" spans="2:30" s="125" customFormat="1" ht="21.75" customHeight="1" x14ac:dyDescent="0.3">
      <c r="B12" s="328"/>
      <c r="C12" s="305"/>
      <c r="D12" s="288"/>
      <c r="E12" s="320"/>
      <c r="F12" s="320"/>
      <c r="G12" s="322"/>
      <c r="H12" s="320"/>
      <c r="I12" s="107" t="s">
        <v>27</v>
      </c>
      <c r="J12" s="108"/>
      <c r="K12" s="8"/>
      <c r="L12" s="108"/>
      <c r="M12" s="108"/>
      <c r="N12" s="108"/>
      <c r="P12" s="108"/>
      <c r="Q12" s="108"/>
      <c r="R12" s="33"/>
      <c r="S12" s="3"/>
      <c r="T12" s="3"/>
      <c r="U12" s="3"/>
      <c r="V12" s="3"/>
      <c r="W12" s="3"/>
      <c r="X12" s="2"/>
      <c r="Y12" s="3"/>
      <c r="Z12" s="3"/>
      <c r="AA12" s="3"/>
      <c r="AB12" s="3"/>
      <c r="AC12" s="3"/>
      <c r="AD12" s="3"/>
    </row>
    <row r="13" spans="2:30" s="125" customFormat="1" ht="32.25" customHeight="1" x14ac:dyDescent="0.3">
      <c r="B13" s="327">
        <v>3</v>
      </c>
      <c r="C13" s="329" t="s">
        <v>156</v>
      </c>
      <c r="D13" s="287" t="s">
        <v>406</v>
      </c>
      <c r="E13" s="319" t="s">
        <v>192</v>
      </c>
      <c r="F13" s="319" t="s">
        <v>119</v>
      </c>
      <c r="G13" s="321">
        <v>3150000</v>
      </c>
      <c r="H13" s="319" t="s">
        <v>35</v>
      </c>
      <c r="I13" s="107" t="s">
        <v>21</v>
      </c>
      <c r="J13" s="3" t="s">
        <v>316</v>
      </c>
      <c r="K13" s="3" t="s">
        <v>256</v>
      </c>
      <c r="L13" s="3" t="s">
        <v>317</v>
      </c>
      <c r="M13" s="3" t="s">
        <v>318</v>
      </c>
      <c r="N13" s="195" t="s">
        <v>120</v>
      </c>
      <c r="O13" s="3" t="s">
        <v>245</v>
      </c>
      <c r="P13" s="3" t="s">
        <v>245</v>
      </c>
      <c r="Q13" s="3" t="s">
        <v>319</v>
      </c>
      <c r="R13" s="3" t="s">
        <v>320</v>
      </c>
      <c r="S13" s="3" t="s">
        <v>321</v>
      </c>
      <c r="T13" s="3" t="s">
        <v>322</v>
      </c>
      <c r="U13" s="3" t="s">
        <v>323</v>
      </c>
      <c r="V13" s="3" t="s">
        <v>324</v>
      </c>
      <c r="W13" s="3" t="s">
        <v>325</v>
      </c>
      <c r="X13" s="2"/>
      <c r="Y13" s="3" t="s">
        <v>326</v>
      </c>
      <c r="Z13" s="3" t="s">
        <v>327</v>
      </c>
      <c r="AA13" s="3" t="s">
        <v>328</v>
      </c>
      <c r="AB13" s="3" t="s">
        <v>329</v>
      </c>
      <c r="AC13" s="3" t="s">
        <v>330</v>
      </c>
      <c r="AD13" s="3"/>
    </row>
    <row r="14" spans="2:30" s="125" customFormat="1" ht="46.5" customHeight="1" x14ac:dyDescent="0.3">
      <c r="B14" s="328"/>
      <c r="C14" s="329"/>
      <c r="D14" s="288"/>
      <c r="E14" s="320"/>
      <c r="F14" s="320"/>
      <c r="G14" s="322"/>
      <c r="H14" s="320"/>
      <c r="I14" s="107" t="s">
        <v>27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3"/>
      <c r="Z14" s="3"/>
      <c r="AA14" s="3"/>
      <c r="AB14" s="3"/>
      <c r="AC14" s="3"/>
      <c r="AD14" s="3"/>
    </row>
    <row r="15" spans="2:30" s="125" customFormat="1" ht="39.75" customHeight="1" x14ac:dyDescent="0.3">
      <c r="B15" s="327">
        <v>4</v>
      </c>
      <c r="C15" s="315" t="s">
        <v>210</v>
      </c>
      <c r="D15" s="287" t="s">
        <v>407</v>
      </c>
      <c r="E15" s="319" t="s">
        <v>192</v>
      </c>
      <c r="F15" s="319" t="s">
        <v>119</v>
      </c>
      <c r="G15" s="321">
        <v>3600000</v>
      </c>
      <c r="H15" s="319" t="s">
        <v>35</v>
      </c>
      <c r="I15" s="107" t="s">
        <v>21</v>
      </c>
      <c r="J15" s="3" t="s">
        <v>279</v>
      </c>
      <c r="K15" s="3" t="s">
        <v>250</v>
      </c>
      <c r="L15" s="3" t="s">
        <v>331</v>
      </c>
      <c r="M15" s="3" t="s">
        <v>332</v>
      </c>
      <c r="N15" s="195" t="s">
        <v>120</v>
      </c>
      <c r="O15" s="3" t="s">
        <v>287</v>
      </c>
      <c r="P15" s="3" t="s">
        <v>333</v>
      </c>
      <c r="Q15" s="3" t="s">
        <v>263</v>
      </c>
      <c r="R15" s="3" t="s">
        <v>246</v>
      </c>
      <c r="S15" s="3" t="s">
        <v>334</v>
      </c>
      <c r="T15" s="3" t="s">
        <v>335</v>
      </c>
      <c r="U15" s="3" t="s">
        <v>267</v>
      </c>
      <c r="V15" s="3" t="s">
        <v>289</v>
      </c>
      <c r="W15" s="3" t="s">
        <v>289</v>
      </c>
      <c r="X15" s="2"/>
      <c r="Y15" s="3" t="s">
        <v>336</v>
      </c>
      <c r="Z15" s="3" t="s">
        <v>249</v>
      </c>
      <c r="AA15" s="3" t="s">
        <v>337</v>
      </c>
      <c r="AB15" s="3" t="s">
        <v>337</v>
      </c>
      <c r="AC15" s="3" t="s">
        <v>328</v>
      </c>
      <c r="AD15" s="3"/>
    </row>
    <row r="16" spans="2:30" s="125" customFormat="1" ht="43.5" customHeight="1" x14ac:dyDescent="0.3">
      <c r="B16" s="328"/>
      <c r="C16" s="315"/>
      <c r="D16" s="288"/>
      <c r="E16" s="320"/>
      <c r="F16" s="320"/>
      <c r="G16" s="322"/>
      <c r="H16" s="320"/>
      <c r="I16" s="107" t="s">
        <v>27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2"/>
      <c r="Y16" s="3"/>
      <c r="Z16" s="3"/>
      <c r="AA16" s="3"/>
      <c r="AB16" s="3"/>
      <c r="AC16" s="3"/>
      <c r="AD16" s="3"/>
    </row>
    <row r="17" spans="2:30" s="125" customFormat="1" ht="40.5" customHeight="1" x14ac:dyDescent="0.3">
      <c r="B17" s="327">
        <v>5</v>
      </c>
      <c r="C17" s="315" t="s">
        <v>171</v>
      </c>
      <c r="D17" s="287" t="s">
        <v>408</v>
      </c>
      <c r="E17" s="319" t="s">
        <v>192</v>
      </c>
      <c r="F17" s="319" t="s">
        <v>119</v>
      </c>
      <c r="G17" s="321">
        <v>200000</v>
      </c>
      <c r="H17" s="319" t="s">
        <v>35</v>
      </c>
      <c r="I17" s="107" t="s">
        <v>21</v>
      </c>
      <c r="J17" s="195" t="s">
        <v>238</v>
      </c>
      <c r="K17" s="8" t="s">
        <v>316</v>
      </c>
      <c r="L17" s="195" t="s">
        <v>338</v>
      </c>
      <c r="M17" s="195" t="s">
        <v>339</v>
      </c>
      <c r="N17" s="195" t="s">
        <v>120</v>
      </c>
      <c r="O17" s="195" t="s">
        <v>287</v>
      </c>
      <c r="P17" s="195" t="s">
        <v>340</v>
      </c>
      <c r="Q17" s="33" t="s">
        <v>301</v>
      </c>
      <c r="R17" s="3" t="s">
        <v>247</v>
      </c>
      <c r="S17" s="3" t="s">
        <v>341</v>
      </c>
      <c r="T17" s="3" t="s">
        <v>341</v>
      </c>
      <c r="U17" s="3" t="s">
        <v>248</v>
      </c>
      <c r="V17" s="3" t="s">
        <v>342</v>
      </c>
      <c r="W17" s="3" t="s">
        <v>336</v>
      </c>
      <c r="X17" s="2"/>
      <c r="Y17" s="3" t="s">
        <v>343</v>
      </c>
      <c r="Z17" s="3" t="s">
        <v>322</v>
      </c>
      <c r="AA17" s="3" t="s">
        <v>325</v>
      </c>
      <c r="AB17" s="3" t="s">
        <v>344</v>
      </c>
      <c r="AC17" s="3" t="s">
        <v>345</v>
      </c>
      <c r="AD17" s="3"/>
    </row>
    <row r="18" spans="2:30" s="125" customFormat="1" ht="41.25" customHeight="1" x14ac:dyDescent="0.3">
      <c r="B18" s="328"/>
      <c r="C18" s="315"/>
      <c r="D18" s="288"/>
      <c r="E18" s="320"/>
      <c r="F18" s="320"/>
      <c r="G18" s="322"/>
      <c r="H18" s="320"/>
      <c r="I18" s="107" t="s">
        <v>27</v>
      </c>
      <c r="J18" s="108"/>
      <c r="K18" s="8"/>
      <c r="L18" s="108"/>
      <c r="M18" s="108"/>
      <c r="N18" s="108"/>
      <c r="O18" s="126"/>
      <c r="P18" s="108"/>
      <c r="Q18" s="108"/>
      <c r="R18" s="33"/>
      <c r="S18" s="3"/>
      <c r="T18" s="3"/>
      <c r="U18" s="3"/>
      <c r="V18" s="3"/>
      <c r="W18" s="3"/>
      <c r="X18" s="2"/>
      <c r="Y18" s="3"/>
      <c r="Z18" s="3"/>
      <c r="AA18" s="3"/>
      <c r="AB18" s="3"/>
      <c r="AC18" s="3"/>
      <c r="AD18" s="3"/>
    </row>
    <row r="19" spans="2:30" s="125" customFormat="1" ht="41.25" customHeight="1" x14ac:dyDescent="0.3">
      <c r="B19" s="327">
        <v>6</v>
      </c>
      <c r="C19" s="330" t="s">
        <v>349</v>
      </c>
      <c r="D19" s="287" t="s">
        <v>409</v>
      </c>
      <c r="E19" s="319" t="s">
        <v>192</v>
      </c>
      <c r="F19" s="319" t="s">
        <v>119</v>
      </c>
      <c r="G19" s="321">
        <v>1539000</v>
      </c>
      <c r="H19" s="319" t="s">
        <v>35</v>
      </c>
      <c r="I19" s="107" t="s">
        <v>21</v>
      </c>
      <c r="J19" s="108" t="s">
        <v>286</v>
      </c>
      <c r="K19" s="8" t="s">
        <v>240</v>
      </c>
      <c r="L19" s="108" t="s">
        <v>255</v>
      </c>
      <c r="M19" s="108" t="s">
        <v>332</v>
      </c>
      <c r="N19" s="157" t="s">
        <v>120</v>
      </c>
      <c r="O19" s="108" t="s">
        <v>274</v>
      </c>
      <c r="P19" s="108" t="s">
        <v>262</v>
      </c>
      <c r="Q19" s="33" t="s">
        <v>264</v>
      </c>
      <c r="R19" s="3" t="s">
        <v>334</v>
      </c>
      <c r="S19" s="3" t="s">
        <v>311</v>
      </c>
      <c r="T19" s="3" t="s">
        <v>248</v>
      </c>
      <c r="U19" s="3" t="s">
        <v>342</v>
      </c>
      <c r="V19" s="3" t="s">
        <v>324</v>
      </c>
      <c r="W19" s="3" t="s">
        <v>378</v>
      </c>
      <c r="X19" s="2"/>
      <c r="Y19" s="3" t="s">
        <v>396</v>
      </c>
      <c r="Z19" s="3" t="s">
        <v>397</v>
      </c>
      <c r="AA19" s="3" t="s">
        <v>399</v>
      </c>
      <c r="AB19" s="3" t="s">
        <v>400</v>
      </c>
      <c r="AC19" s="3" t="s">
        <v>403</v>
      </c>
      <c r="AD19" s="3"/>
    </row>
    <row r="20" spans="2:30" s="125" customFormat="1" ht="38.25" customHeight="1" x14ac:dyDescent="0.3">
      <c r="B20" s="328"/>
      <c r="C20" s="330"/>
      <c r="D20" s="288"/>
      <c r="E20" s="320"/>
      <c r="F20" s="320"/>
      <c r="G20" s="322"/>
      <c r="H20" s="320"/>
      <c r="I20" s="107" t="s">
        <v>27</v>
      </c>
      <c r="J20" s="108"/>
      <c r="K20" s="8"/>
      <c r="L20" s="108"/>
      <c r="M20" s="108"/>
      <c r="N20" s="108"/>
      <c r="O20" s="126"/>
      <c r="P20" s="108"/>
      <c r="Q20" s="108"/>
      <c r="R20" s="33"/>
      <c r="S20" s="3"/>
      <c r="T20" s="3"/>
      <c r="U20" s="3"/>
      <c r="V20" s="3"/>
      <c r="W20" s="3"/>
      <c r="X20" s="2"/>
      <c r="Y20" s="3"/>
      <c r="Z20" s="3"/>
      <c r="AA20" s="3"/>
      <c r="AB20" s="3"/>
      <c r="AC20" s="3"/>
      <c r="AD20" s="3"/>
    </row>
    <row r="21" spans="2:30" s="125" customFormat="1" ht="26.25" customHeight="1" x14ac:dyDescent="0.3">
      <c r="B21" s="327">
        <v>7</v>
      </c>
      <c r="C21" s="308" t="s">
        <v>346</v>
      </c>
      <c r="D21" s="287" t="s">
        <v>410</v>
      </c>
      <c r="E21" s="319" t="s">
        <v>192</v>
      </c>
      <c r="F21" s="319" t="s">
        <v>119</v>
      </c>
      <c r="G21" s="321">
        <v>45000000</v>
      </c>
      <c r="H21" s="319" t="s">
        <v>41</v>
      </c>
      <c r="I21" s="107" t="s">
        <v>21</v>
      </c>
      <c r="J21" s="3" t="s">
        <v>279</v>
      </c>
      <c r="K21" s="3" t="s">
        <v>250</v>
      </c>
      <c r="L21" s="3" t="s">
        <v>331</v>
      </c>
      <c r="M21" s="3" t="s">
        <v>332</v>
      </c>
      <c r="N21" s="157" t="s">
        <v>348</v>
      </c>
      <c r="O21" s="3" t="s">
        <v>287</v>
      </c>
      <c r="P21" s="3" t="s">
        <v>333</v>
      </c>
      <c r="Q21" s="3" t="s">
        <v>263</v>
      </c>
      <c r="R21" s="3" t="s">
        <v>246</v>
      </c>
      <c r="S21" s="3" t="s">
        <v>334</v>
      </c>
      <c r="T21" s="3" t="s">
        <v>335</v>
      </c>
      <c r="U21" s="3" t="s">
        <v>120</v>
      </c>
      <c r="V21" s="3" t="s">
        <v>267</v>
      </c>
      <c r="W21" s="3" t="s">
        <v>289</v>
      </c>
      <c r="X21" s="2"/>
      <c r="Y21" s="3" t="s">
        <v>336</v>
      </c>
      <c r="Z21" s="3" t="s">
        <v>343</v>
      </c>
      <c r="AA21" s="3" t="s">
        <v>323</v>
      </c>
      <c r="AB21" s="3" t="s">
        <v>337</v>
      </c>
      <c r="AC21" s="3" t="s">
        <v>393</v>
      </c>
      <c r="AD21" s="3"/>
    </row>
    <row r="22" spans="2:30" s="125" customFormat="1" ht="29.25" customHeight="1" x14ac:dyDescent="0.3">
      <c r="B22" s="328"/>
      <c r="C22" s="308"/>
      <c r="D22" s="288"/>
      <c r="E22" s="320"/>
      <c r="F22" s="320"/>
      <c r="G22" s="322"/>
      <c r="H22" s="320"/>
      <c r="I22" s="107" t="s">
        <v>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2"/>
      <c r="Y22" s="3"/>
      <c r="Z22" s="3"/>
      <c r="AA22" s="3"/>
      <c r="AB22" s="3"/>
      <c r="AC22" s="3"/>
      <c r="AD22" s="3"/>
    </row>
    <row r="23" spans="2:30" s="125" customFormat="1" ht="30" customHeight="1" x14ac:dyDescent="0.3">
      <c r="B23" s="327">
        <v>8</v>
      </c>
      <c r="C23" s="308" t="s">
        <v>421</v>
      </c>
      <c r="D23" s="287" t="s">
        <v>411</v>
      </c>
      <c r="E23" s="319" t="s">
        <v>477</v>
      </c>
      <c r="F23" s="319" t="s">
        <v>119</v>
      </c>
      <c r="G23" s="321">
        <v>1000000</v>
      </c>
      <c r="H23" s="319" t="s">
        <v>35</v>
      </c>
      <c r="I23" s="107" t="s">
        <v>21</v>
      </c>
      <c r="J23" s="157" t="s">
        <v>286</v>
      </c>
      <c r="K23" s="8" t="s">
        <v>269</v>
      </c>
      <c r="L23" s="157" t="s">
        <v>308</v>
      </c>
      <c r="M23" s="157" t="s">
        <v>332</v>
      </c>
      <c r="N23" s="157" t="s">
        <v>120</v>
      </c>
      <c r="O23" s="157" t="s">
        <v>275</v>
      </c>
      <c r="P23" s="157" t="s">
        <v>394</v>
      </c>
      <c r="Q23" s="33" t="s">
        <v>285</v>
      </c>
      <c r="R23" s="3" t="s">
        <v>247</v>
      </c>
      <c r="S23" s="3" t="s">
        <v>341</v>
      </c>
      <c r="T23" s="3" t="s">
        <v>320</v>
      </c>
      <c r="U23" s="3" t="s">
        <v>120</v>
      </c>
      <c r="V23" s="3" t="s">
        <v>395</v>
      </c>
      <c r="W23" s="3" t="s">
        <v>249</v>
      </c>
      <c r="X23" s="2"/>
      <c r="Y23" s="3" t="s">
        <v>372</v>
      </c>
      <c r="Z23" s="3" t="s">
        <v>326</v>
      </c>
      <c r="AA23" s="3" t="s">
        <v>398</v>
      </c>
      <c r="AB23" s="3" t="s">
        <v>401</v>
      </c>
      <c r="AC23" s="3" t="s">
        <v>402</v>
      </c>
      <c r="AD23" s="3"/>
    </row>
    <row r="24" spans="2:30" s="125" customFormat="1" ht="32.25" customHeight="1" x14ac:dyDescent="0.3">
      <c r="B24" s="328"/>
      <c r="C24" s="308"/>
      <c r="D24" s="288"/>
      <c r="E24" s="320"/>
      <c r="F24" s="320"/>
      <c r="G24" s="322"/>
      <c r="H24" s="320"/>
      <c r="I24" s="107" t="s">
        <v>27</v>
      </c>
      <c r="J24" s="157"/>
      <c r="K24" s="8"/>
      <c r="L24" s="157"/>
      <c r="M24" s="157"/>
      <c r="N24" s="157"/>
      <c r="O24" s="126"/>
      <c r="P24" s="157"/>
      <c r="Q24" s="157"/>
      <c r="R24" s="33"/>
      <c r="S24" s="3"/>
      <c r="T24" s="3"/>
      <c r="U24" s="3"/>
      <c r="V24" s="3"/>
      <c r="W24" s="3"/>
      <c r="X24" s="2"/>
      <c r="Y24" s="3"/>
      <c r="Z24" s="3"/>
      <c r="AA24" s="3"/>
      <c r="AB24" s="3"/>
      <c r="AC24" s="3"/>
      <c r="AD24" s="3"/>
    </row>
    <row r="25" spans="2:30" s="41" customFormat="1" ht="24" customHeight="1" x14ac:dyDescent="0.3">
      <c r="B25" s="163"/>
      <c r="C25" s="325"/>
      <c r="D25" s="323"/>
      <c r="E25" s="323"/>
      <c r="F25" s="319" t="s">
        <v>119</v>
      </c>
      <c r="G25" s="184">
        <f>SUM(G9:G24)</f>
        <v>63582000</v>
      </c>
      <c r="H25" s="323"/>
      <c r="I25" s="49" t="s">
        <v>21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1"/>
      <c r="Y25" s="50"/>
      <c r="Z25" s="50"/>
      <c r="AA25" s="50"/>
      <c r="AB25" s="50"/>
      <c r="AC25" s="50"/>
      <c r="AD25" s="51"/>
    </row>
    <row r="26" spans="2:30" s="41" customFormat="1" ht="21.75" customHeight="1" x14ac:dyDescent="0.3">
      <c r="B26" s="163"/>
      <c r="C26" s="326"/>
      <c r="D26" s="324"/>
      <c r="E26" s="324"/>
      <c r="F26" s="320"/>
      <c r="G26" s="54"/>
      <c r="H26" s="324"/>
      <c r="I26" s="49" t="s">
        <v>27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</row>
    <row r="38" spans="7:7" ht="23.25" x14ac:dyDescent="0.35">
      <c r="G38" s="237"/>
    </row>
  </sheetData>
  <mergeCells count="75">
    <mergeCell ref="B1:J1"/>
    <mergeCell ref="B2:L2"/>
    <mergeCell ref="B3:D3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B19:B20"/>
    <mergeCell ref="E19:E20"/>
    <mergeCell ref="F15:F16"/>
    <mergeCell ref="G15:G16"/>
    <mergeCell ref="H15:H16"/>
    <mergeCell ref="C17:C18"/>
    <mergeCell ref="D17:D18"/>
    <mergeCell ref="E17:E18"/>
    <mergeCell ref="F17:F18"/>
    <mergeCell ref="B17:B18"/>
    <mergeCell ref="H19:H20"/>
    <mergeCell ref="C19:C20"/>
    <mergeCell ref="G17:G18"/>
    <mergeCell ref="H17:H18"/>
    <mergeCell ref="D15:D16"/>
    <mergeCell ref="E15:E16"/>
    <mergeCell ref="H21:H22"/>
    <mergeCell ref="B9:B10"/>
    <mergeCell ref="B11:B12"/>
    <mergeCell ref="B13:B14"/>
    <mergeCell ref="B15:B16"/>
    <mergeCell ref="C15:C16"/>
    <mergeCell ref="C13:C14"/>
    <mergeCell ref="D13:D14"/>
    <mergeCell ref="C11:C12"/>
    <mergeCell ref="D11:D12"/>
    <mergeCell ref="C9:C10"/>
    <mergeCell ref="F19:F20"/>
    <mergeCell ref="D19:D20"/>
    <mergeCell ref="G19:G20"/>
    <mergeCell ref="H9:H10"/>
    <mergeCell ref="H11:H12"/>
    <mergeCell ref="H25:H26"/>
    <mergeCell ref="C25:C26"/>
    <mergeCell ref="D25:D26"/>
    <mergeCell ref="E25:E26"/>
    <mergeCell ref="F25:F26"/>
    <mergeCell ref="G9:G10"/>
    <mergeCell ref="E11:E12"/>
    <mergeCell ref="G11:G12"/>
    <mergeCell ref="D9:D10"/>
    <mergeCell ref="E9:E10"/>
    <mergeCell ref="F9:F10"/>
    <mergeCell ref="E13:E14"/>
    <mergeCell ref="F13:F14"/>
    <mergeCell ref="G13:G14"/>
    <mergeCell ref="H13:H14"/>
    <mergeCell ref="F11:F12"/>
    <mergeCell ref="X5:Z5"/>
    <mergeCell ref="AA5:AD5"/>
    <mergeCell ref="C7:C8"/>
    <mergeCell ref="C5:E5"/>
    <mergeCell ref="F5:H5"/>
    <mergeCell ref="I5:I6"/>
    <mergeCell ref="O5:P5"/>
    <mergeCell ref="Q5:U5"/>
    <mergeCell ref="J5:K5"/>
    <mergeCell ref="L5:N5"/>
    <mergeCell ref="V5:W5"/>
  </mergeCells>
  <pageMargins left="0.43307086614173229" right="0.43307086614173229" top="0.74803149606299213" bottom="0.74803149606299213" header="0.31496062992125984" footer="0.31496062992125984"/>
  <pageSetup paperSize="5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7"/>
  <sheetViews>
    <sheetView view="pageBreakPreview" topLeftCell="A60" zoomScale="71" zoomScaleNormal="70" zoomScaleSheetLayoutView="71" workbookViewId="0">
      <selection activeCell="J66" sqref="J66"/>
    </sheetView>
  </sheetViews>
  <sheetFormatPr defaultRowHeight="15" x14ac:dyDescent="0.25"/>
  <cols>
    <col min="1" max="1" width="15.42578125" style="139" customWidth="1"/>
    <col min="2" max="2" width="11.5703125" style="139" customWidth="1"/>
    <col min="3" max="3" width="7.140625" style="139" customWidth="1"/>
    <col min="4" max="4" width="25.5703125" style="139" customWidth="1"/>
    <col min="5" max="5" width="22.5703125" style="134" customWidth="1"/>
    <col min="6" max="6" width="19.42578125" style="140" customWidth="1"/>
    <col min="7" max="7" width="11.28515625" style="139" customWidth="1"/>
    <col min="8" max="8" width="18.5703125" style="139" customWidth="1"/>
    <col min="9" max="9" width="16.42578125" style="139" customWidth="1"/>
    <col min="10" max="10" width="16.5703125" style="139" customWidth="1"/>
    <col min="11" max="11" width="15.42578125" style="139" customWidth="1"/>
    <col min="12" max="12" width="15.5703125" style="139" customWidth="1"/>
    <col min="13" max="13" width="17.140625" style="139" customWidth="1"/>
    <col min="14" max="14" width="16.5703125" style="139" customWidth="1"/>
    <col min="15" max="16" width="16.140625" style="139" customWidth="1"/>
    <col min="17" max="17" width="16.28515625" style="139" customWidth="1"/>
    <col min="18" max="18" width="17.7109375" style="139" customWidth="1"/>
    <col min="19" max="19" width="16" style="139" customWidth="1"/>
    <col min="20" max="16384" width="9.140625" style="139"/>
  </cols>
  <sheetData>
    <row r="1" spans="3:19" s="131" customFormat="1" ht="20.25" x14ac:dyDescent="0.3">
      <c r="C1" s="249"/>
      <c r="D1" s="334" t="s">
        <v>60</v>
      </c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</row>
    <row r="2" spans="3:19" s="131" customFormat="1" ht="20.25" customHeight="1" x14ac:dyDescent="0.35">
      <c r="C2" s="338" t="s">
        <v>37</v>
      </c>
      <c r="D2" s="338"/>
      <c r="E2" s="338"/>
      <c r="F2" s="338"/>
      <c r="G2" s="338"/>
      <c r="H2" s="338"/>
      <c r="I2" s="338"/>
      <c r="J2" s="338"/>
      <c r="K2" s="338"/>
      <c r="L2" s="338"/>
    </row>
    <row r="3" spans="3:19" s="131" customFormat="1" ht="21" customHeight="1" x14ac:dyDescent="0.35">
      <c r="C3" s="338" t="s">
        <v>433</v>
      </c>
      <c r="D3" s="338"/>
      <c r="E3" s="338"/>
      <c r="F3" s="338"/>
      <c r="G3" s="250"/>
    </row>
    <row r="4" spans="3:19" s="131" customFormat="1" ht="0.75" hidden="1" customHeight="1" x14ac:dyDescent="0.3">
      <c r="C4" s="249"/>
      <c r="E4" s="132"/>
      <c r="F4" s="133"/>
      <c r="G4" s="251"/>
    </row>
    <row r="5" spans="3:19" s="131" customFormat="1" ht="18.75" hidden="1" x14ac:dyDescent="0.3">
      <c r="C5" s="249"/>
      <c r="E5" s="134"/>
      <c r="F5" s="135"/>
    </row>
    <row r="6" spans="3:19" s="255" customFormat="1" ht="55.5" customHeight="1" x14ac:dyDescent="0.25">
      <c r="C6" s="252" t="s">
        <v>29</v>
      </c>
      <c r="D6" s="136" t="s">
        <v>61</v>
      </c>
      <c r="E6" s="137" t="s">
        <v>4</v>
      </c>
      <c r="F6" s="138" t="s">
        <v>62</v>
      </c>
      <c r="G6" s="253" t="s">
        <v>63</v>
      </c>
      <c r="H6" s="254" t="s">
        <v>64</v>
      </c>
      <c r="I6" s="254" t="s">
        <v>65</v>
      </c>
      <c r="J6" s="254" t="s">
        <v>66</v>
      </c>
      <c r="K6" s="254" t="s">
        <v>67</v>
      </c>
      <c r="L6" s="254" t="s">
        <v>68</v>
      </c>
      <c r="M6" s="254" t="s">
        <v>69</v>
      </c>
      <c r="N6" s="254" t="s">
        <v>70</v>
      </c>
      <c r="O6" s="254" t="s">
        <v>71</v>
      </c>
      <c r="P6" s="254" t="s">
        <v>72</v>
      </c>
      <c r="Q6" s="254" t="s">
        <v>73</v>
      </c>
      <c r="R6" s="254" t="s">
        <v>74</v>
      </c>
      <c r="S6" s="254" t="s">
        <v>75</v>
      </c>
    </row>
    <row r="7" spans="3:19" s="151" customFormat="1" ht="60" customHeight="1" x14ac:dyDescent="0.3">
      <c r="C7" s="332">
        <v>1</v>
      </c>
      <c r="D7" s="311" t="s">
        <v>155</v>
      </c>
      <c r="E7" s="293" t="s">
        <v>350</v>
      </c>
      <c r="F7" s="42">
        <v>5692580.1100000003</v>
      </c>
      <c r="G7" s="43" t="s">
        <v>21</v>
      </c>
      <c r="H7" s="44"/>
      <c r="I7" s="44"/>
      <c r="J7" s="44"/>
      <c r="K7" s="44"/>
      <c r="L7" s="44"/>
      <c r="M7" s="44"/>
      <c r="N7" s="44"/>
      <c r="O7" s="42">
        <v>5692580.1100000003</v>
      </c>
      <c r="P7" s="44"/>
      <c r="Q7" s="44"/>
      <c r="R7" s="44"/>
      <c r="S7" s="44"/>
    </row>
    <row r="8" spans="3:19" s="151" customFormat="1" ht="60" customHeight="1" x14ac:dyDescent="0.3">
      <c r="C8" s="332"/>
      <c r="D8" s="311"/>
      <c r="E8" s="293"/>
      <c r="F8" s="42"/>
      <c r="G8" s="43" t="s">
        <v>27</v>
      </c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3:19" s="151" customFormat="1" ht="21.75" customHeight="1" x14ac:dyDescent="0.3">
      <c r="C9" s="336">
        <v>2</v>
      </c>
      <c r="D9" s="335" t="s">
        <v>76</v>
      </c>
      <c r="E9" s="293" t="s">
        <v>204</v>
      </c>
      <c r="F9" s="42">
        <v>2450000</v>
      </c>
      <c r="G9" s="43" t="s">
        <v>21</v>
      </c>
      <c r="H9" s="44">
        <f>F9/12</f>
        <v>204166.66666666666</v>
      </c>
      <c r="I9" s="44">
        <v>204166.66666666666</v>
      </c>
      <c r="J9" s="44">
        <v>204166.66666666666</v>
      </c>
      <c r="K9" s="44">
        <v>204166.66666666666</v>
      </c>
      <c r="L9" s="44">
        <v>204166.66666666666</v>
      </c>
      <c r="M9" s="44">
        <v>204166.66666666666</v>
      </c>
      <c r="N9" s="44">
        <v>204166.66666666666</v>
      </c>
      <c r="O9" s="44">
        <v>204166.66666666666</v>
      </c>
      <c r="P9" s="44">
        <v>204166.66666666666</v>
      </c>
      <c r="Q9" s="44">
        <v>204166.66666666666</v>
      </c>
      <c r="R9" s="44">
        <v>204166.66666666666</v>
      </c>
      <c r="S9" s="44">
        <v>204166.66666666666</v>
      </c>
    </row>
    <row r="10" spans="3:19" s="151" customFormat="1" ht="19.5" customHeight="1" x14ac:dyDescent="0.3">
      <c r="C10" s="337"/>
      <c r="D10" s="335"/>
      <c r="E10" s="293"/>
      <c r="F10" s="42"/>
      <c r="G10" s="43" t="s">
        <v>27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3:19" s="151" customFormat="1" ht="23.25" customHeight="1" x14ac:dyDescent="0.3">
      <c r="C11" s="332">
        <v>3</v>
      </c>
      <c r="D11" s="311" t="s">
        <v>124</v>
      </c>
      <c r="E11" s="293" t="s">
        <v>351</v>
      </c>
      <c r="F11" s="42">
        <v>8074162.79</v>
      </c>
      <c r="G11" s="43" t="s">
        <v>21</v>
      </c>
      <c r="H11" s="42"/>
      <c r="I11" s="44"/>
      <c r="J11" s="44"/>
      <c r="K11" s="44"/>
      <c r="L11" s="44"/>
      <c r="M11" s="44"/>
      <c r="N11" s="42">
        <v>8074162.79</v>
      </c>
      <c r="O11" s="44"/>
      <c r="P11" s="44"/>
      <c r="Q11" s="44"/>
      <c r="R11" s="44"/>
      <c r="S11" s="44"/>
    </row>
    <row r="12" spans="3:19" s="151" customFormat="1" ht="31.5" customHeight="1" x14ac:dyDescent="0.3">
      <c r="C12" s="332"/>
      <c r="D12" s="311"/>
      <c r="E12" s="293"/>
      <c r="F12" s="42"/>
      <c r="G12" s="43" t="s">
        <v>27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3:19" s="151" customFormat="1" ht="21.75" customHeight="1" x14ac:dyDescent="0.3">
      <c r="C13" s="332">
        <v>4</v>
      </c>
      <c r="D13" s="335" t="s">
        <v>123</v>
      </c>
      <c r="E13" s="293" t="s">
        <v>207</v>
      </c>
      <c r="F13" s="42">
        <v>2230000</v>
      </c>
      <c r="G13" s="43" t="s">
        <v>21</v>
      </c>
      <c r="H13" s="44">
        <f>F13/12</f>
        <v>185833.33333333334</v>
      </c>
      <c r="I13" s="44">
        <v>185833.33333333334</v>
      </c>
      <c r="J13" s="44">
        <v>185833.33333333334</v>
      </c>
      <c r="K13" s="44">
        <v>185833.33333333334</v>
      </c>
      <c r="L13" s="44">
        <v>185833.33333333334</v>
      </c>
      <c r="M13" s="44">
        <v>185833.33333333334</v>
      </c>
      <c r="N13" s="44">
        <v>185833.33333333334</v>
      </c>
      <c r="O13" s="44">
        <v>185833.33333333334</v>
      </c>
      <c r="P13" s="44">
        <v>185833.33333333334</v>
      </c>
      <c r="Q13" s="44">
        <v>185833.33333333334</v>
      </c>
      <c r="R13" s="44">
        <v>185833.33333333334</v>
      </c>
      <c r="S13" s="44">
        <v>185833.33333333334</v>
      </c>
    </row>
    <row r="14" spans="3:19" s="151" customFormat="1" ht="21.75" customHeight="1" x14ac:dyDescent="0.3">
      <c r="C14" s="332"/>
      <c r="D14" s="335"/>
      <c r="E14" s="293"/>
      <c r="F14" s="42"/>
      <c r="G14" s="43" t="s">
        <v>27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3:19" s="152" customFormat="1" ht="46.5" customHeight="1" x14ac:dyDescent="0.3">
      <c r="C15" s="332">
        <v>5</v>
      </c>
      <c r="D15" s="311" t="s">
        <v>475</v>
      </c>
      <c r="E15" s="333" t="s">
        <v>352</v>
      </c>
      <c r="F15" s="45">
        <v>50060466</v>
      </c>
      <c r="G15" s="43" t="s">
        <v>21</v>
      </c>
      <c r="H15" s="44">
        <f>F15/12</f>
        <v>4171705.5</v>
      </c>
      <c r="I15" s="44">
        <v>4171705.5</v>
      </c>
      <c r="J15" s="44">
        <v>4171705.5</v>
      </c>
      <c r="K15" s="44">
        <v>4171705.5</v>
      </c>
      <c r="L15" s="44">
        <v>4171705.5</v>
      </c>
      <c r="M15" s="44">
        <v>4171705.5</v>
      </c>
      <c r="N15" s="44">
        <v>4171705.5</v>
      </c>
      <c r="O15" s="44">
        <v>4171705.5</v>
      </c>
      <c r="P15" s="44">
        <v>4171705.5</v>
      </c>
      <c r="Q15" s="44">
        <v>4171705.5</v>
      </c>
      <c r="R15" s="44">
        <v>4171705.5</v>
      </c>
      <c r="S15" s="44">
        <v>4171705.5</v>
      </c>
    </row>
    <row r="16" spans="3:19" s="153" customFormat="1" ht="46.5" customHeight="1" x14ac:dyDescent="0.3">
      <c r="C16" s="332"/>
      <c r="D16" s="311"/>
      <c r="E16" s="333"/>
      <c r="F16" s="45"/>
      <c r="G16" s="43" t="s">
        <v>27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3:19" s="152" customFormat="1" ht="43.5" customHeight="1" x14ac:dyDescent="0.3">
      <c r="C17" s="332">
        <v>6</v>
      </c>
      <c r="D17" s="311" t="s">
        <v>218</v>
      </c>
      <c r="E17" s="333" t="s">
        <v>353</v>
      </c>
      <c r="F17" s="45">
        <v>10100000</v>
      </c>
      <c r="G17" s="43" t="s">
        <v>21</v>
      </c>
      <c r="H17" s="44">
        <f>F17/12</f>
        <v>841666.66666666663</v>
      </c>
      <c r="I17" s="44">
        <v>633333.33333333337</v>
      </c>
      <c r="J17" s="47">
        <v>633333.33333333337</v>
      </c>
      <c r="K17" s="47">
        <v>633333.33333333337</v>
      </c>
      <c r="L17" s="47">
        <v>633333.33333333337</v>
      </c>
      <c r="M17" s="47">
        <v>633333.33333333337</v>
      </c>
      <c r="N17" s="47">
        <v>633333.33333333337</v>
      </c>
      <c r="O17" s="47">
        <v>633333.33333333337</v>
      </c>
      <c r="P17" s="47">
        <v>633333.33333333337</v>
      </c>
      <c r="Q17" s="47">
        <v>633333.33333333337</v>
      </c>
      <c r="R17" s="47">
        <v>633333.33333333337</v>
      </c>
      <c r="S17" s="47">
        <v>633333.33333333337</v>
      </c>
    </row>
    <row r="18" spans="3:19" s="153" customFormat="1" ht="42" customHeight="1" x14ac:dyDescent="0.3">
      <c r="C18" s="332"/>
      <c r="D18" s="311"/>
      <c r="E18" s="333"/>
      <c r="F18" s="45"/>
      <c r="G18" s="43" t="s">
        <v>27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3:19" s="152" customFormat="1" ht="26.25" customHeight="1" x14ac:dyDescent="0.3">
      <c r="C19" s="332">
        <v>7</v>
      </c>
      <c r="D19" s="311" t="s">
        <v>221</v>
      </c>
      <c r="E19" s="333" t="s">
        <v>354</v>
      </c>
      <c r="F19" s="248">
        <v>9948000</v>
      </c>
      <c r="G19" s="43" t="s">
        <v>21</v>
      </c>
      <c r="H19" s="44">
        <f>F19/12</f>
        <v>829000</v>
      </c>
      <c r="I19" s="44">
        <v>829000</v>
      </c>
      <c r="J19" s="47">
        <v>829000</v>
      </c>
      <c r="K19" s="45">
        <v>829000</v>
      </c>
      <c r="L19" s="47">
        <v>829000</v>
      </c>
      <c r="M19" s="47">
        <v>829000</v>
      </c>
      <c r="N19" s="47">
        <v>829000</v>
      </c>
      <c r="O19" s="47">
        <v>829000</v>
      </c>
      <c r="P19" s="47">
        <v>829000</v>
      </c>
      <c r="Q19" s="47">
        <v>829000</v>
      </c>
      <c r="R19" s="248">
        <v>829000</v>
      </c>
      <c r="S19" s="47">
        <v>829000</v>
      </c>
    </row>
    <row r="20" spans="3:19" s="153" customFormat="1" ht="26.25" customHeight="1" x14ac:dyDescent="0.3">
      <c r="C20" s="332"/>
      <c r="D20" s="311"/>
      <c r="E20" s="333"/>
      <c r="F20" s="45"/>
      <c r="G20" s="43" t="s">
        <v>27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</row>
    <row r="21" spans="3:19" s="152" customFormat="1" ht="27" customHeight="1" x14ac:dyDescent="0.3">
      <c r="C21" s="332">
        <v>8</v>
      </c>
      <c r="D21" s="311" t="s">
        <v>209</v>
      </c>
      <c r="E21" s="333" t="s">
        <v>355</v>
      </c>
      <c r="F21" s="45">
        <v>3510000</v>
      </c>
      <c r="G21" s="43" t="s">
        <v>21</v>
      </c>
      <c r="H21" s="44">
        <f>F21/4</f>
        <v>877500</v>
      </c>
      <c r="I21" s="44"/>
      <c r="J21" s="47"/>
      <c r="K21" s="44">
        <v>867500</v>
      </c>
      <c r="L21" s="47"/>
      <c r="M21" s="47"/>
      <c r="N21" s="47"/>
      <c r="O21" s="47">
        <v>867500</v>
      </c>
      <c r="P21" s="47"/>
      <c r="Q21" s="47"/>
      <c r="R21" s="47"/>
      <c r="S21" s="47">
        <v>867500</v>
      </c>
    </row>
    <row r="22" spans="3:19" s="153" customFormat="1" ht="27.75" customHeight="1" x14ac:dyDescent="0.3">
      <c r="C22" s="332"/>
      <c r="D22" s="311"/>
      <c r="E22" s="333"/>
      <c r="F22" s="45"/>
      <c r="G22" s="43" t="s">
        <v>27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</row>
    <row r="23" spans="3:19" s="152" customFormat="1" ht="42.75" customHeight="1" x14ac:dyDescent="0.3">
      <c r="C23" s="332">
        <v>9</v>
      </c>
      <c r="D23" s="311" t="s">
        <v>174</v>
      </c>
      <c r="E23" s="333" t="s">
        <v>356</v>
      </c>
      <c r="F23" s="45">
        <v>904500</v>
      </c>
      <c r="G23" s="43" t="s">
        <v>21</v>
      </c>
      <c r="H23" s="44">
        <f>F23/5</f>
        <v>180900</v>
      </c>
      <c r="I23" s="44"/>
      <c r="J23" s="47"/>
      <c r="K23" s="44">
        <v>180900</v>
      </c>
      <c r="L23" s="47"/>
      <c r="M23" s="44">
        <v>180900</v>
      </c>
      <c r="N23" s="47"/>
      <c r="O23" s="47"/>
      <c r="P23" s="44">
        <v>180900</v>
      </c>
      <c r="Q23" s="47"/>
      <c r="R23" s="47"/>
      <c r="S23" s="44">
        <v>180900</v>
      </c>
    </row>
    <row r="24" spans="3:19" s="153" customFormat="1" ht="36" customHeight="1" x14ac:dyDescent="0.3">
      <c r="C24" s="332"/>
      <c r="D24" s="311"/>
      <c r="E24" s="333"/>
      <c r="F24" s="45"/>
      <c r="G24" s="43" t="s">
        <v>27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3:19" s="152" customFormat="1" ht="34.5" customHeight="1" x14ac:dyDescent="0.3">
      <c r="C25" s="332">
        <v>10</v>
      </c>
      <c r="D25" s="311" t="s">
        <v>453</v>
      </c>
      <c r="E25" s="333" t="s">
        <v>357</v>
      </c>
      <c r="F25" s="45">
        <v>30000000</v>
      </c>
      <c r="G25" s="43" t="s">
        <v>21</v>
      </c>
      <c r="H25" s="185">
        <f>F25/12</f>
        <v>2500000</v>
      </c>
      <c r="I25" s="185">
        <v>2500000</v>
      </c>
      <c r="J25" s="185">
        <v>2500000</v>
      </c>
      <c r="K25" s="185">
        <v>2500000</v>
      </c>
      <c r="L25" s="185">
        <v>2500000</v>
      </c>
      <c r="M25" s="185">
        <v>2500000</v>
      </c>
      <c r="N25" s="185">
        <v>2500000</v>
      </c>
      <c r="O25" s="185">
        <v>2500000</v>
      </c>
      <c r="P25" s="185">
        <v>2500000</v>
      </c>
      <c r="Q25" s="185">
        <v>2500000</v>
      </c>
      <c r="R25" s="185">
        <v>2500000</v>
      </c>
      <c r="S25" s="185">
        <v>2500000</v>
      </c>
    </row>
    <row r="26" spans="3:19" s="153" customFormat="1" ht="26.25" customHeight="1" x14ac:dyDescent="0.3">
      <c r="C26" s="332"/>
      <c r="D26" s="311"/>
      <c r="E26" s="333"/>
      <c r="F26" s="45"/>
      <c r="G26" s="43" t="s">
        <v>27</v>
      </c>
      <c r="H26" s="46"/>
      <c r="I26" s="46"/>
      <c r="J26" s="46"/>
      <c r="K26" s="46"/>
      <c r="L26" s="46"/>
      <c r="M26" s="46"/>
      <c r="N26" s="46"/>
      <c r="O26" s="46"/>
      <c r="P26" s="46"/>
      <c r="Q26" s="155"/>
      <c r="R26" s="46"/>
      <c r="S26" s="46"/>
    </row>
    <row r="27" spans="3:19" s="152" customFormat="1" ht="40.5" customHeight="1" x14ac:dyDescent="0.3">
      <c r="C27" s="332">
        <v>11</v>
      </c>
      <c r="D27" s="311" t="s">
        <v>125</v>
      </c>
      <c r="E27" s="333" t="s">
        <v>358</v>
      </c>
      <c r="F27" s="45">
        <v>13000000</v>
      </c>
      <c r="G27" s="43" t="s">
        <v>21</v>
      </c>
      <c r="H27" s="44">
        <f>F27/2</f>
        <v>6500000</v>
      </c>
      <c r="I27" s="44"/>
      <c r="J27" s="47"/>
      <c r="K27" s="45"/>
      <c r="L27" s="44"/>
      <c r="M27" s="44"/>
      <c r="N27" s="47"/>
      <c r="O27" s="47"/>
      <c r="P27" s="47"/>
      <c r="Q27" s="47"/>
      <c r="R27" s="47">
        <v>6500000</v>
      </c>
      <c r="S27" s="47"/>
    </row>
    <row r="28" spans="3:19" s="156" customFormat="1" ht="40.5" customHeight="1" x14ac:dyDescent="0.3">
      <c r="C28" s="332"/>
      <c r="D28" s="311"/>
      <c r="E28" s="333"/>
      <c r="F28" s="45"/>
      <c r="G28" s="43" t="s">
        <v>27</v>
      </c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</row>
    <row r="29" spans="3:19" s="152" customFormat="1" ht="24" customHeight="1" x14ac:dyDescent="0.3">
      <c r="C29" s="332">
        <v>12</v>
      </c>
      <c r="D29" s="311" t="s">
        <v>126</v>
      </c>
      <c r="E29" s="333" t="s">
        <v>359</v>
      </c>
      <c r="F29" s="45">
        <v>14000000</v>
      </c>
      <c r="G29" s="43" t="s">
        <v>21</v>
      </c>
      <c r="H29" s="46">
        <f>F29/12</f>
        <v>1166666.6666666667</v>
      </c>
      <c r="I29" s="46">
        <v>1166666.6666666667</v>
      </c>
      <c r="J29" s="46">
        <v>1166666.6666666667</v>
      </c>
      <c r="K29" s="46">
        <v>1166666.6666666667</v>
      </c>
      <c r="L29" s="46">
        <v>1166666.6666666667</v>
      </c>
      <c r="M29" s="46">
        <v>1166666.6666666667</v>
      </c>
      <c r="N29" s="46">
        <v>1166666.6666666667</v>
      </c>
      <c r="O29" s="46">
        <v>1166666.6666666667</v>
      </c>
      <c r="P29" s="46">
        <v>1166666.6666666667</v>
      </c>
      <c r="Q29" s="46">
        <v>1166666.6666666667</v>
      </c>
      <c r="R29" s="46">
        <v>1166666.6666666667</v>
      </c>
      <c r="S29" s="46">
        <v>1166666.6666666667</v>
      </c>
    </row>
    <row r="30" spans="3:19" s="153" customFormat="1" ht="27.75" customHeight="1" x14ac:dyDescent="0.3">
      <c r="C30" s="332"/>
      <c r="D30" s="311"/>
      <c r="E30" s="333"/>
      <c r="F30" s="155"/>
      <c r="G30" s="43" t="s">
        <v>27</v>
      </c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</row>
    <row r="31" spans="3:19" s="152" customFormat="1" ht="33" customHeight="1" x14ac:dyDescent="0.3">
      <c r="C31" s="332">
        <v>13</v>
      </c>
      <c r="D31" s="311" t="s">
        <v>129</v>
      </c>
      <c r="E31" s="333" t="s">
        <v>360</v>
      </c>
      <c r="F31" s="45">
        <v>2000000</v>
      </c>
      <c r="G31" s="43" t="s">
        <v>21</v>
      </c>
      <c r="H31" s="46">
        <f>F31/4</f>
        <v>500000</v>
      </c>
      <c r="I31" s="44"/>
      <c r="J31" s="47"/>
      <c r="K31" s="46">
        <v>500000</v>
      </c>
      <c r="L31" s="47"/>
      <c r="M31" s="47"/>
      <c r="N31" s="45">
        <v>500000</v>
      </c>
      <c r="O31" s="47"/>
      <c r="P31" s="47"/>
      <c r="Q31" s="45">
        <v>500000</v>
      </c>
      <c r="R31" s="47"/>
      <c r="S31" s="47"/>
    </row>
    <row r="32" spans="3:19" s="153" customFormat="1" ht="30.75" customHeight="1" x14ac:dyDescent="0.3">
      <c r="C32" s="332"/>
      <c r="D32" s="311"/>
      <c r="E32" s="333"/>
      <c r="F32" s="45"/>
      <c r="G32" s="43" t="s">
        <v>27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3:19" s="152" customFormat="1" ht="55.5" customHeight="1" x14ac:dyDescent="0.3">
      <c r="C33" s="332">
        <v>14</v>
      </c>
      <c r="D33" s="311" t="s">
        <v>154</v>
      </c>
      <c r="E33" s="333" t="s">
        <v>361</v>
      </c>
      <c r="F33" s="45">
        <v>1200000</v>
      </c>
      <c r="G33" s="43" t="s">
        <v>21</v>
      </c>
      <c r="H33" s="46"/>
      <c r="I33" s="44"/>
      <c r="J33" s="47"/>
      <c r="K33" s="45">
        <v>564608</v>
      </c>
      <c r="L33" s="47"/>
      <c r="M33" s="47"/>
      <c r="N33" s="45"/>
      <c r="O33" s="47"/>
      <c r="P33" s="47"/>
      <c r="Q33" s="45"/>
      <c r="R33" s="47"/>
      <c r="S33" s="47"/>
    </row>
    <row r="34" spans="3:19" s="153" customFormat="1" ht="41.25" customHeight="1" x14ac:dyDescent="0.3">
      <c r="C34" s="332"/>
      <c r="D34" s="311"/>
      <c r="E34" s="333"/>
      <c r="F34" s="45"/>
      <c r="G34" s="43" t="s">
        <v>27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3:19" s="152" customFormat="1" ht="50.25" customHeight="1" x14ac:dyDescent="0.3">
      <c r="C35" s="332">
        <v>15</v>
      </c>
      <c r="D35" s="311" t="s">
        <v>157</v>
      </c>
      <c r="E35" s="333" t="s">
        <v>362</v>
      </c>
      <c r="F35" s="45">
        <v>240000</v>
      </c>
      <c r="G35" s="43" t="s">
        <v>21</v>
      </c>
      <c r="H35" s="46"/>
      <c r="I35" s="46">
        <v>60000</v>
      </c>
      <c r="J35" s="47"/>
      <c r="K35" s="45"/>
      <c r="L35" s="46">
        <v>60000</v>
      </c>
      <c r="M35" s="46"/>
      <c r="N35" s="46"/>
      <c r="O35" s="46">
        <v>60000</v>
      </c>
      <c r="P35" s="46"/>
      <c r="Q35" s="46"/>
      <c r="R35" s="46">
        <v>60000</v>
      </c>
      <c r="S35" s="47"/>
    </row>
    <row r="36" spans="3:19" s="153" customFormat="1" ht="37.5" customHeight="1" x14ac:dyDescent="0.3">
      <c r="C36" s="332"/>
      <c r="D36" s="311"/>
      <c r="E36" s="333"/>
      <c r="F36" s="45"/>
      <c r="G36" s="43" t="s">
        <v>27</v>
      </c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3:19" s="152" customFormat="1" ht="39" customHeight="1" x14ac:dyDescent="0.3">
      <c r="C37" s="332">
        <v>16</v>
      </c>
      <c r="D37" s="311" t="s">
        <v>459</v>
      </c>
      <c r="E37" s="333" t="s">
        <v>363</v>
      </c>
      <c r="F37" s="45">
        <v>100000</v>
      </c>
      <c r="G37" s="43" t="s">
        <v>21</v>
      </c>
      <c r="H37" s="46"/>
      <c r="I37" s="44"/>
      <c r="J37" s="47"/>
      <c r="K37" s="45"/>
      <c r="L37" s="47"/>
      <c r="M37" s="47"/>
      <c r="N37" s="45"/>
      <c r="O37" s="47"/>
      <c r="P37" s="47">
        <v>100000</v>
      </c>
      <c r="Q37" s="45"/>
      <c r="R37" s="47"/>
      <c r="S37" s="47"/>
    </row>
    <row r="38" spans="3:19" s="153" customFormat="1" ht="31.5" customHeight="1" x14ac:dyDescent="0.3">
      <c r="C38" s="332"/>
      <c r="D38" s="311"/>
      <c r="E38" s="333"/>
      <c r="F38" s="45"/>
      <c r="G38" s="43" t="s">
        <v>27</v>
      </c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  <row r="39" spans="3:19" s="152" customFormat="1" ht="38.25" customHeight="1" x14ac:dyDescent="0.3">
      <c r="C39" s="332">
        <v>17</v>
      </c>
      <c r="D39" s="311" t="s">
        <v>158</v>
      </c>
      <c r="E39" s="333" t="s">
        <v>364</v>
      </c>
      <c r="F39" s="45">
        <v>1280000</v>
      </c>
      <c r="G39" s="43" t="s">
        <v>21</v>
      </c>
      <c r="H39" s="46"/>
      <c r="I39" s="45">
        <f>F39/5</f>
        <v>256000</v>
      </c>
      <c r="J39" s="47"/>
      <c r="K39" s="154"/>
      <c r="L39" s="45">
        <v>456000</v>
      </c>
      <c r="M39" s="47"/>
      <c r="N39" s="45"/>
      <c r="O39" s="45">
        <v>456000</v>
      </c>
      <c r="P39" s="47"/>
      <c r="Q39" s="45">
        <v>456000</v>
      </c>
      <c r="R39" s="47"/>
      <c r="S39" s="45">
        <v>456000</v>
      </c>
    </row>
    <row r="40" spans="3:19" s="153" customFormat="1" ht="30" customHeight="1" x14ac:dyDescent="0.3">
      <c r="C40" s="332"/>
      <c r="D40" s="311"/>
      <c r="E40" s="333"/>
      <c r="F40" s="45"/>
      <c r="G40" s="43" t="s">
        <v>27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</row>
    <row r="41" spans="3:19" s="152" customFormat="1" ht="39" customHeight="1" x14ac:dyDescent="0.3">
      <c r="C41" s="332">
        <v>18</v>
      </c>
      <c r="D41" s="311" t="s">
        <v>219</v>
      </c>
      <c r="E41" s="333" t="s">
        <v>365</v>
      </c>
      <c r="F41" s="45">
        <v>285941</v>
      </c>
      <c r="G41" s="43" t="s">
        <v>21</v>
      </c>
      <c r="H41" s="46"/>
      <c r="I41" s="46"/>
      <c r="J41" s="47"/>
      <c r="K41" s="45"/>
      <c r="L41" s="46"/>
      <c r="M41" s="45">
        <v>285941</v>
      </c>
      <c r="N41" s="46"/>
      <c r="O41" s="46"/>
      <c r="P41" s="46"/>
      <c r="Q41" s="46"/>
      <c r="R41" s="46"/>
      <c r="S41" s="47"/>
    </row>
    <row r="42" spans="3:19" s="153" customFormat="1" ht="24.75" customHeight="1" x14ac:dyDescent="0.3">
      <c r="C42" s="332"/>
      <c r="D42" s="311"/>
      <c r="E42" s="333"/>
      <c r="F42" s="155"/>
      <c r="G42" s="43" t="s">
        <v>27</v>
      </c>
      <c r="H42" s="46"/>
      <c r="I42" s="46"/>
      <c r="J42" s="46"/>
      <c r="K42" s="46"/>
      <c r="L42" s="46"/>
      <c r="M42" s="45"/>
      <c r="N42" s="46"/>
      <c r="O42" s="46"/>
      <c r="P42" s="46"/>
      <c r="Q42" s="46"/>
      <c r="R42" s="46"/>
      <c r="S42" s="46"/>
    </row>
    <row r="43" spans="3:19" s="152" customFormat="1" ht="25.5" customHeight="1" x14ac:dyDescent="0.3">
      <c r="C43" s="332">
        <v>19</v>
      </c>
      <c r="D43" s="311" t="s">
        <v>173</v>
      </c>
      <c r="E43" s="333" t="s">
        <v>366</v>
      </c>
      <c r="F43" s="45">
        <v>23958555</v>
      </c>
      <c r="G43" s="43" t="s">
        <v>21</v>
      </c>
      <c r="H43" s="46">
        <f>F43/12</f>
        <v>1996546.25</v>
      </c>
      <c r="I43" s="44">
        <v>1996546.25</v>
      </c>
      <c r="J43" s="47">
        <v>1996546.25</v>
      </c>
      <c r="K43" s="45">
        <v>1996546.25</v>
      </c>
      <c r="L43" s="47">
        <v>1996546.25</v>
      </c>
      <c r="M43" s="47">
        <v>1996546.25</v>
      </c>
      <c r="N43" s="45">
        <v>1996546.25</v>
      </c>
      <c r="O43" s="47">
        <v>1996546.25</v>
      </c>
      <c r="P43" s="47">
        <v>1996546.25</v>
      </c>
      <c r="Q43" s="45">
        <v>1996546.25</v>
      </c>
      <c r="R43" s="47">
        <v>1996546.25</v>
      </c>
      <c r="S43" s="47">
        <v>1996546.25</v>
      </c>
    </row>
    <row r="44" spans="3:19" s="153" customFormat="1" ht="28.5" customHeight="1" x14ac:dyDescent="0.3">
      <c r="C44" s="332"/>
      <c r="D44" s="311"/>
      <c r="E44" s="333"/>
      <c r="F44" s="45"/>
      <c r="G44" s="43" t="s">
        <v>27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</row>
    <row r="45" spans="3:19" s="152" customFormat="1" ht="24.75" customHeight="1" x14ac:dyDescent="0.3">
      <c r="C45" s="332">
        <v>20</v>
      </c>
      <c r="D45" s="311" t="s">
        <v>222</v>
      </c>
      <c r="E45" s="333" t="s">
        <v>367</v>
      </c>
      <c r="F45" s="45">
        <v>990000</v>
      </c>
      <c r="G45" s="43" t="s">
        <v>21</v>
      </c>
      <c r="H45" s="46"/>
      <c r="I45" s="45"/>
      <c r="J45" s="47"/>
      <c r="K45" s="154"/>
      <c r="L45" s="45"/>
      <c r="M45" s="45">
        <v>990000</v>
      </c>
      <c r="N45" s="45"/>
      <c r="O45" s="45"/>
      <c r="P45" s="47"/>
      <c r="Q45" s="45"/>
      <c r="R45" s="47"/>
      <c r="S45" s="45"/>
    </row>
    <row r="46" spans="3:19" s="153" customFormat="1" ht="24" customHeight="1" x14ac:dyDescent="0.3">
      <c r="C46" s="332"/>
      <c r="D46" s="311"/>
      <c r="E46" s="333"/>
      <c r="F46" s="45"/>
      <c r="G46" s="43" t="s">
        <v>27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</row>
    <row r="47" spans="3:19" s="152" customFormat="1" ht="39.75" customHeight="1" x14ac:dyDescent="0.3">
      <c r="C47" s="332">
        <v>21</v>
      </c>
      <c r="D47" s="311" t="s">
        <v>476</v>
      </c>
      <c r="E47" s="333" t="s">
        <v>368</v>
      </c>
      <c r="F47" s="45">
        <v>14884059</v>
      </c>
      <c r="G47" s="43" t="s">
        <v>21</v>
      </c>
      <c r="H47" s="46">
        <f>F47/12</f>
        <v>1240338.25</v>
      </c>
      <c r="I47" s="44">
        <v>1240338.25</v>
      </c>
      <c r="J47" s="47">
        <v>1240338.25</v>
      </c>
      <c r="K47" s="45">
        <v>1240338.25</v>
      </c>
      <c r="L47" s="47">
        <v>1240338.25</v>
      </c>
      <c r="M47" s="47">
        <v>1240338.25</v>
      </c>
      <c r="N47" s="45">
        <v>1240338.25</v>
      </c>
      <c r="O47" s="47">
        <v>1240338.25</v>
      </c>
      <c r="P47" s="47">
        <v>1240338.25</v>
      </c>
      <c r="Q47" s="45">
        <v>1240338.25</v>
      </c>
      <c r="R47" s="47">
        <v>1240338.25</v>
      </c>
      <c r="S47" s="47">
        <v>1240338.25</v>
      </c>
    </row>
    <row r="48" spans="3:19" s="153" customFormat="1" ht="33" customHeight="1" x14ac:dyDescent="0.3">
      <c r="C48" s="332"/>
      <c r="D48" s="311"/>
      <c r="E48" s="333"/>
      <c r="F48" s="45"/>
      <c r="G48" s="43" t="s">
        <v>27</v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  <row r="49" spans="1:19" s="152" customFormat="1" ht="22.5" customHeight="1" x14ac:dyDescent="0.3">
      <c r="C49" s="332">
        <v>22</v>
      </c>
      <c r="D49" s="311" t="s">
        <v>214</v>
      </c>
      <c r="E49" s="333" t="s">
        <v>220</v>
      </c>
      <c r="F49" s="45">
        <v>400000</v>
      </c>
      <c r="G49" s="43" t="s">
        <v>21</v>
      </c>
      <c r="H49" s="46">
        <f>F49</f>
        <v>400000</v>
      </c>
      <c r="I49" s="44"/>
      <c r="J49" s="47"/>
      <c r="K49" s="45"/>
      <c r="L49" s="47"/>
      <c r="M49" s="47"/>
      <c r="N49" s="45"/>
      <c r="O49" s="47"/>
      <c r="P49" s="47"/>
      <c r="Q49" s="45"/>
      <c r="R49" s="47"/>
      <c r="S49" s="47"/>
    </row>
    <row r="50" spans="1:19" s="153" customFormat="1" ht="22.5" customHeight="1" x14ac:dyDescent="0.3">
      <c r="C50" s="332"/>
      <c r="D50" s="311"/>
      <c r="E50" s="333"/>
      <c r="F50" s="45"/>
      <c r="G50" s="43" t="s">
        <v>27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</row>
    <row r="51" spans="1:19" s="152" customFormat="1" ht="27.75" customHeight="1" x14ac:dyDescent="0.3">
      <c r="C51" s="332">
        <v>23</v>
      </c>
      <c r="D51" s="311" t="s">
        <v>235</v>
      </c>
      <c r="E51" s="333" t="s">
        <v>415</v>
      </c>
      <c r="F51" s="45">
        <v>320000</v>
      </c>
      <c r="G51" s="43" t="s">
        <v>21</v>
      </c>
      <c r="H51" s="46">
        <f>F51/12</f>
        <v>26666.666666666668</v>
      </c>
      <c r="I51" s="46">
        <v>26666.666666666668</v>
      </c>
      <c r="J51" s="46">
        <v>26666.666666666668</v>
      </c>
      <c r="K51" s="46">
        <v>26666.666666666668</v>
      </c>
      <c r="L51" s="46">
        <v>26666.666666666668</v>
      </c>
      <c r="M51" s="46">
        <v>26666.666666666668</v>
      </c>
      <c r="N51" s="46">
        <v>26666.666666666668</v>
      </c>
      <c r="O51" s="46">
        <v>26666.666666666668</v>
      </c>
      <c r="P51" s="46">
        <v>26666.666666666668</v>
      </c>
      <c r="Q51" s="46">
        <v>26666.666666666668</v>
      </c>
      <c r="R51" s="46">
        <v>26666.666666666668</v>
      </c>
      <c r="S51" s="46">
        <v>26666.666666666668</v>
      </c>
    </row>
    <row r="52" spans="1:19" s="153" customFormat="1" ht="27.75" customHeight="1" x14ac:dyDescent="0.3">
      <c r="C52" s="332"/>
      <c r="D52" s="311"/>
      <c r="E52" s="333"/>
      <c r="F52" s="45"/>
      <c r="G52" s="43" t="s">
        <v>27</v>
      </c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</row>
    <row r="53" spans="1:19" s="153" customFormat="1" ht="15" customHeight="1" x14ac:dyDescent="0.3">
      <c r="C53" s="217"/>
      <c r="D53" s="215"/>
      <c r="E53" s="218"/>
      <c r="F53" s="45"/>
      <c r="G53" s="43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</row>
    <row r="54" spans="1:19" s="152" customFormat="1" ht="22.5" customHeight="1" x14ac:dyDescent="0.3">
      <c r="C54" s="332">
        <v>24</v>
      </c>
      <c r="D54" s="311" t="s">
        <v>217</v>
      </c>
      <c r="E54" s="333" t="s">
        <v>413</v>
      </c>
      <c r="F54" s="45">
        <v>10000000</v>
      </c>
      <c r="G54" s="43" t="s">
        <v>21</v>
      </c>
      <c r="H54" s="46">
        <f>F54/12</f>
        <v>833333.33333333337</v>
      </c>
      <c r="I54" s="46">
        <v>833333.33333333337</v>
      </c>
      <c r="J54" s="46">
        <v>833333.33333333337</v>
      </c>
      <c r="K54" s="46">
        <v>833333.33333333337</v>
      </c>
      <c r="L54" s="46">
        <v>833333.33333333337</v>
      </c>
      <c r="M54" s="46">
        <v>833333.33333333337</v>
      </c>
      <c r="N54" s="46">
        <v>833333.33333333337</v>
      </c>
      <c r="O54" s="46">
        <v>833333.33333333337</v>
      </c>
      <c r="P54" s="46">
        <v>833333.33333333337</v>
      </c>
      <c r="Q54" s="46">
        <v>833333.33333333337</v>
      </c>
      <c r="R54" s="46">
        <v>833333.33333333337</v>
      </c>
      <c r="S54" s="46">
        <v>833333.33333333337</v>
      </c>
    </row>
    <row r="55" spans="1:19" s="153" customFormat="1" ht="22.5" customHeight="1" x14ac:dyDescent="0.3">
      <c r="C55" s="332"/>
      <c r="D55" s="311"/>
      <c r="E55" s="333"/>
      <c r="F55" s="45"/>
      <c r="G55" s="43" t="s">
        <v>27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</row>
    <row r="56" spans="1:19" s="152" customFormat="1" ht="22.5" customHeight="1" x14ac:dyDescent="0.3">
      <c r="C56" s="332">
        <v>25</v>
      </c>
      <c r="D56" s="311" t="s">
        <v>223</v>
      </c>
      <c r="E56" s="333" t="s">
        <v>414</v>
      </c>
      <c r="F56" s="45">
        <v>20000000</v>
      </c>
      <c r="G56" s="43" t="s">
        <v>21</v>
      </c>
      <c r="H56" s="46">
        <f>F56/12</f>
        <v>1666666.6666666667</v>
      </c>
      <c r="I56" s="46">
        <v>1666666.6666666667</v>
      </c>
      <c r="J56" s="46">
        <v>1666666.6666666667</v>
      </c>
      <c r="K56" s="46">
        <v>1666666.6666666667</v>
      </c>
      <c r="L56" s="46">
        <v>1666666.6666666667</v>
      </c>
      <c r="M56" s="46">
        <v>1666666.6666666667</v>
      </c>
      <c r="N56" s="46">
        <v>1666666.6666666667</v>
      </c>
      <c r="O56" s="46">
        <v>1666666.6666666667</v>
      </c>
      <c r="P56" s="46">
        <v>1666666.6666666667</v>
      </c>
      <c r="Q56" s="46">
        <v>1666666.6666666667</v>
      </c>
      <c r="R56" s="46">
        <v>1666666.6666666667</v>
      </c>
      <c r="S56" s="46">
        <v>1666666.6666666667</v>
      </c>
    </row>
    <row r="57" spans="1:19" s="153" customFormat="1" ht="22.5" customHeight="1" x14ac:dyDescent="0.3">
      <c r="C57" s="332"/>
      <c r="D57" s="311"/>
      <c r="E57" s="333"/>
      <c r="F57" s="45"/>
      <c r="G57" s="43" t="s">
        <v>27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</row>
    <row r="58" spans="1:19" s="153" customFormat="1" ht="22.5" customHeight="1" x14ac:dyDescent="0.3">
      <c r="A58" s="229"/>
      <c r="C58" s="217"/>
      <c r="D58" s="215"/>
      <c r="E58" s="218"/>
      <c r="F58" s="45"/>
      <c r="G58" s="43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</row>
    <row r="59" spans="1:19" s="152" customFormat="1" ht="22.5" customHeight="1" x14ac:dyDescent="0.3">
      <c r="C59" s="332">
        <v>26</v>
      </c>
      <c r="D59" s="311" t="s">
        <v>423</v>
      </c>
      <c r="E59" s="333" t="s">
        <v>208</v>
      </c>
      <c r="F59" s="45">
        <v>850000</v>
      </c>
      <c r="G59" s="43" t="s">
        <v>21</v>
      </c>
      <c r="H59" s="46"/>
      <c r="I59" s="46"/>
      <c r="J59" s="46"/>
      <c r="K59" s="46"/>
      <c r="L59" s="46"/>
      <c r="M59" s="46"/>
      <c r="N59" s="46">
        <f>F59</f>
        <v>850000</v>
      </c>
      <c r="O59" s="46"/>
      <c r="P59" s="46"/>
      <c r="Q59" s="46"/>
      <c r="R59" s="46"/>
      <c r="S59" s="46"/>
    </row>
    <row r="60" spans="1:19" s="153" customFormat="1" ht="22.5" customHeight="1" x14ac:dyDescent="0.3">
      <c r="C60" s="332"/>
      <c r="D60" s="311"/>
      <c r="E60" s="333"/>
      <c r="F60" s="45"/>
      <c r="G60" s="43" t="s">
        <v>27</v>
      </c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</row>
    <row r="61" spans="1:19" s="153" customFormat="1" ht="22.5" customHeight="1" x14ac:dyDescent="0.3">
      <c r="C61" s="217"/>
      <c r="D61" s="215"/>
      <c r="E61" s="218"/>
      <c r="F61" s="45"/>
      <c r="G61" s="43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</row>
    <row r="62" spans="1:19" s="152" customFormat="1" ht="30.75" customHeight="1" x14ac:dyDescent="0.3">
      <c r="C62" s="332">
        <v>27</v>
      </c>
      <c r="D62" s="311" t="s">
        <v>424</v>
      </c>
      <c r="E62" s="333" t="s">
        <v>215</v>
      </c>
      <c r="F62" s="45">
        <v>450000</v>
      </c>
      <c r="G62" s="43" t="s">
        <v>21</v>
      </c>
      <c r="H62" s="46"/>
      <c r="I62" s="46"/>
      <c r="J62" s="46"/>
      <c r="K62" s="46"/>
      <c r="L62" s="46"/>
      <c r="M62" s="46">
        <f>F62</f>
        <v>450000</v>
      </c>
      <c r="N62" s="46"/>
      <c r="O62" s="46"/>
      <c r="P62" s="46"/>
      <c r="Q62" s="46"/>
      <c r="R62" s="46"/>
      <c r="S62" s="46"/>
    </row>
    <row r="63" spans="1:19" s="153" customFormat="1" ht="30.75" customHeight="1" x14ac:dyDescent="0.3">
      <c r="C63" s="332"/>
      <c r="D63" s="311"/>
      <c r="E63" s="333"/>
      <c r="F63" s="45"/>
      <c r="G63" s="43" t="s">
        <v>27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</row>
    <row r="64" spans="1:19" s="153" customFormat="1" ht="17.25" customHeight="1" x14ac:dyDescent="0.3">
      <c r="C64" s="217"/>
      <c r="D64" s="215"/>
      <c r="E64" s="218"/>
      <c r="F64" s="45"/>
      <c r="G64" s="43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  <row r="65" spans="3:19" s="152" customFormat="1" ht="33" customHeight="1" x14ac:dyDescent="0.3">
      <c r="C65" s="332">
        <v>28</v>
      </c>
      <c r="D65" s="311" t="s">
        <v>426</v>
      </c>
      <c r="E65" s="333" t="s">
        <v>216</v>
      </c>
      <c r="F65" s="45">
        <v>910000</v>
      </c>
      <c r="G65" s="43" t="s">
        <v>21</v>
      </c>
      <c r="H65" s="46"/>
      <c r="I65" s="46">
        <f>F65/2</f>
        <v>455000</v>
      </c>
      <c r="J65" s="46"/>
      <c r="K65" s="46"/>
      <c r="L65" s="46"/>
      <c r="M65" s="46"/>
      <c r="N65" s="46"/>
      <c r="O65" s="46">
        <v>455000</v>
      </c>
      <c r="P65" s="46"/>
      <c r="Q65" s="46"/>
      <c r="R65" s="46"/>
      <c r="S65" s="46"/>
    </row>
    <row r="66" spans="3:19" s="153" customFormat="1" ht="42.75" customHeight="1" x14ac:dyDescent="0.3">
      <c r="C66" s="332"/>
      <c r="D66" s="311"/>
      <c r="E66" s="333"/>
      <c r="F66" s="45"/>
      <c r="G66" s="43" t="s">
        <v>27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</row>
    <row r="67" spans="3:19" s="153" customFormat="1" ht="16.5" customHeight="1" x14ac:dyDescent="0.3">
      <c r="C67" s="226"/>
      <c r="D67" s="227"/>
      <c r="E67" s="228"/>
      <c r="F67" s="45"/>
      <c r="G67" s="43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</row>
    <row r="68" spans="3:19" s="152" customFormat="1" ht="18" customHeight="1" x14ac:dyDescent="0.3">
      <c r="C68" s="336"/>
      <c r="D68" s="339"/>
      <c r="E68" s="341" t="s">
        <v>79</v>
      </c>
      <c r="F68" s="224">
        <f>SUM(F7:F66)</f>
        <v>227838263.90000001</v>
      </c>
      <c r="G68" s="43" t="s">
        <v>21</v>
      </c>
      <c r="H68" s="46"/>
      <c r="I68" s="44"/>
      <c r="J68" s="47"/>
      <c r="K68" s="45"/>
      <c r="L68" s="47"/>
      <c r="M68" s="47"/>
      <c r="N68" s="45"/>
      <c r="O68" s="47"/>
      <c r="P68" s="47"/>
      <c r="Q68" s="45"/>
      <c r="R68" s="47"/>
      <c r="S68" s="47"/>
    </row>
    <row r="69" spans="3:19" s="153" customFormat="1" ht="17.25" customHeight="1" x14ac:dyDescent="0.3">
      <c r="C69" s="337"/>
      <c r="D69" s="340"/>
      <c r="E69" s="342"/>
      <c r="F69" s="45"/>
      <c r="G69" s="43" t="s">
        <v>27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</row>
    <row r="70" spans="3:19" ht="19.5" customHeight="1" x14ac:dyDescent="0.25"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</row>
    <row r="71" spans="3:19" ht="19.5" customHeight="1" x14ac:dyDescent="0.25"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</row>
    <row r="72" spans="3:19" ht="19.5" customHeight="1" x14ac:dyDescent="0.25"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</row>
    <row r="73" spans="3:19" ht="19.5" customHeight="1" x14ac:dyDescent="0.25"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</row>
    <row r="74" spans="3:19" ht="19.5" customHeight="1" x14ac:dyDescent="0.25"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</row>
    <row r="75" spans="3:19" ht="19.5" customHeight="1" x14ac:dyDescent="0.25"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</row>
    <row r="76" spans="3:19" ht="20.25" customHeight="1" x14ac:dyDescent="0.3">
      <c r="C76" s="256"/>
      <c r="D76" s="141">
        <v>90627985</v>
      </c>
      <c r="E76" s="135">
        <v>302677432</v>
      </c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</row>
    <row r="77" spans="3:19" ht="20.25" customHeight="1" x14ac:dyDescent="0.3">
      <c r="C77" s="256"/>
      <c r="D77" s="140">
        <v>47940000</v>
      </c>
      <c r="E77" s="135">
        <v>78823896</v>
      </c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</row>
    <row r="78" spans="3:19" ht="20.25" customHeight="1" x14ac:dyDescent="0.3">
      <c r="C78" s="256"/>
      <c r="D78" s="140">
        <v>66453005</v>
      </c>
      <c r="E78" s="142">
        <f>SUM(E76:E77)</f>
        <v>381501328</v>
      </c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</row>
    <row r="79" spans="3:19" ht="20.25" customHeight="1" x14ac:dyDescent="0.25">
      <c r="C79" s="256"/>
      <c r="D79" s="140">
        <v>165094338</v>
      </c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</row>
    <row r="80" spans="3:19" x14ac:dyDescent="0.25">
      <c r="D80" s="143">
        <v>11386000</v>
      </c>
      <c r="H80" s="140">
        <f>D79-16108897</f>
        <v>148985441</v>
      </c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</row>
    <row r="81" spans="4:19" x14ac:dyDescent="0.25">
      <c r="D81" s="143">
        <f>SUM(D76:D80)</f>
        <v>381501328</v>
      </c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</row>
    <row r="82" spans="4:19" x14ac:dyDescent="0.25">
      <c r="F82" s="140">
        <f>D81-E78</f>
        <v>0</v>
      </c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</row>
    <row r="83" spans="4:19" x14ac:dyDescent="0.25"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</row>
    <row r="84" spans="4:19" x14ac:dyDescent="0.25"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</row>
    <row r="85" spans="4:19" x14ac:dyDescent="0.25"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</row>
    <row r="86" spans="4:19" x14ac:dyDescent="0.25"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</row>
    <row r="87" spans="4:19" ht="25.5" customHeight="1" x14ac:dyDescent="0.4">
      <c r="D87" s="175">
        <v>90627985</v>
      </c>
      <c r="E87" s="134" t="s">
        <v>196</v>
      </c>
      <c r="H87" s="140"/>
      <c r="I87" s="140"/>
      <c r="J87" s="140"/>
      <c r="K87" s="140"/>
      <c r="L87" s="140"/>
      <c r="M87" s="143"/>
      <c r="N87" s="143"/>
      <c r="O87" s="143"/>
      <c r="P87" s="140"/>
      <c r="Q87" s="140"/>
      <c r="R87" s="140"/>
      <c r="S87" s="140"/>
    </row>
    <row r="88" spans="4:19" ht="20.25" x14ac:dyDescent="0.25">
      <c r="D88" s="174">
        <v>65550005</v>
      </c>
      <c r="E88" s="134" t="s">
        <v>197</v>
      </c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</row>
    <row r="89" spans="4:19" ht="21" x14ac:dyDescent="0.35">
      <c r="D89" s="176">
        <v>148985441</v>
      </c>
      <c r="E89" s="134" t="s">
        <v>198</v>
      </c>
      <c r="H89" s="140"/>
      <c r="I89" s="140"/>
      <c r="J89" s="140"/>
      <c r="K89" s="140"/>
      <c r="L89" s="140"/>
      <c r="M89" s="140"/>
      <c r="N89" s="140"/>
      <c r="O89" s="140"/>
      <c r="P89" s="143"/>
      <c r="Q89" s="140"/>
      <c r="R89" s="140"/>
      <c r="S89" s="140"/>
    </row>
    <row r="90" spans="4:19" ht="26.25" x14ac:dyDescent="0.4">
      <c r="D90" s="175">
        <v>53361897</v>
      </c>
      <c r="E90" s="134" t="s">
        <v>199</v>
      </c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</row>
    <row r="91" spans="4:19" ht="26.25" x14ac:dyDescent="0.4">
      <c r="D91" s="175">
        <v>22976000</v>
      </c>
      <c r="E91" s="134" t="s">
        <v>200</v>
      </c>
      <c r="F91" s="141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</row>
    <row r="92" spans="4:19" x14ac:dyDescent="0.25">
      <c r="F92" s="143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</row>
    <row r="93" spans="4:19" x14ac:dyDescent="0.25">
      <c r="D93" s="140">
        <f>SUM(D87:D92)</f>
        <v>381501328</v>
      </c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</row>
    <row r="94" spans="4:19" x14ac:dyDescent="0.25"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</row>
    <row r="95" spans="4:19" x14ac:dyDescent="0.25"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</row>
    <row r="96" spans="4:19" x14ac:dyDescent="0.25"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</row>
    <row r="97" spans="6:19" x14ac:dyDescent="0.25"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</row>
    <row r="98" spans="6:19" x14ac:dyDescent="0.25">
      <c r="F98" s="143"/>
      <c r="H98" s="102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</row>
    <row r="99" spans="6:19" x14ac:dyDescent="0.25"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</row>
    <row r="100" spans="6:19" x14ac:dyDescent="0.25"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</row>
    <row r="101" spans="6:19" x14ac:dyDescent="0.25"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</row>
    <row r="102" spans="6:19" x14ac:dyDescent="0.25">
      <c r="I102" s="140"/>
      <c r="J102" s="140"/>
      <c r="K102" s="140"/>
      <c r="L102" s="140"/>
      <c r="M102" s="140"/>
      <c r="N102" s="143"/>
      <c r="O102" s="143"/>
      <c r="P102" s="140"/>
      <c r="Q102" s="140"/>
      <c r="R102" s="140"/>
      <c r="S102" s="140"/>
    </row>
    <row r="103" spans="6:19" x14ac:dyDescent="0.25"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</row>
    <row r="104" spans="6:19" x14ac:dyDescent="0.25"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</row>
    <row r="105" spans="6:19" x14ac:dyDescent="0.25"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</row>
    <row r="106" spans="6:19" x14ac:dyDescent="0.25"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</row>
    <row r="107" spans="6:19" x14ac:dyDescent="0.25"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</row>
    <row r="108" spans="6:19" x14ac:dyDescent="0.25"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</row>
    <row r="109" spans="6:19" x14ac:dyDescent="0.25">
      <c r="H109" s="257"/>
      <c r="I109" s="258"/>
      <c r="J109" s="258"/>
      <c r="K109" s="258"/>
      <c r="L109" s="140"/>
      <c r="M109" s="140"/>
      <c r="N109" s="140"/>
      <c r="O109" s="140"/>
      <c r="P109" s="140"/>
      <c r="Q109" s="140"/>
      <c r="R109" s="140"/>
      <c r="S109" s="140"/>
    </row>
    <row r="110" spans="6:19" x14ac:dyDescent="0.25">
      <c r="H110" s="257"/>
      <c r="I110" s="258"/>
      <c r="J110" s="258"/>
      <c r="K110" s="258"/>
      <c r="L110" s="140"/>
      <c r="M110" s="140"/>
      <c r="N110" s="140"/>
      <c r="O110" s="140"/>
      <c r="P110" s="140"/>
      <c r="Q110" s="140"/>
      <c r="R110" s="140"/>
      <c r="S110" s="140"/>
    </row>
    <row r="111" spans="6:19" x14ac:dyDescent="0.25">
      <c r="H111" s="257"/>
      <c r="I111" s="258"/>
      <c r="J111" s="258"/>
      <c r="K111" s="258"/>
      <c r="L111" s="140"/>
      <c r="M111" s="140"/>
      <c r="N111" s="140"/>
      <c r="O111" s="140"/>
      <c r="P111" s="140"/>
      <c r="Q111" s="140"/>
      <c r="R111" s="140"/>
      <c r="S111" s="140"/>
    </row>
    <row r="112" spans="6:19" x14ac:dyDescent="0.25">
      <c r="H112" s="257"/>
      <c r="I112" s="258"/>
      <c r="J112" s="258"/>
      <c r="K112" s="258"/>
      <c r="L112" s="140"/>
      <c r="M112" s="140"/>
      <c r="N112" s="140"/>
      <c r="O112" s="140"/>
      <c r="P112" s="140"/>
      <c r="Q112" s="140"/>
      <c r="R112" s="140"/>
      <c r="S112" s="140"/>
    </row>
    <row r="113" spans="8:19" x14ac:dyDescent="0.25">
      <c r="H113" s="257"/>
      <c r="I113" s="258"/>
      <c r="J113" s="258"/>
      <c r="K113" s="258"/>
      <c r="L113" s="140"/>
      <c r="M113" s="140"/>
      <c r="N113" s="140"/>
      <c r="O113" s="140"/>
      <c r="P113" s="140"/>
      <c r="Q113" s="140"/>
      <c r="R113" s="140"/>
      <c r="S113" s="140"/>
    </row>
    <row r="114" spans="8:19" x14ac:dyDescent="0.25">
      <c r="H114" s="143"/>
      <c r="I114" s="259"/>
      <c r="J114" s="259"/>
      <c r="K114" s="259"/>
      <c r="L114" s="140"/>
      <c r="M114" s="143"/>
      <c r="N114" s="143"/>
      <c r="O114" s="140"/>
      <c r="P114" s="140"/>
      <c r="Q114" s="140"/>
      <c r="R114" s="140"/>
      <c r="S114" s="140"/>
    </row>
    <row r="115" spans="8:19" x14ac:dyDescent="0.25"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</row>
    <row r="116" spans="8:19" x14ac:dyDescent="0.25"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</row>
    <row r="117" spans="8:19" x14ac:dyDescent="0.25"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</row>
    <row r="118" spans="8:19" x14ac:dyDescent="0.25"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</row>
    <row r="119" spans="8:19" x14ac:dyDescent="0.25"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</row>
    <row r="120" spans="8:19" x14ac:dyDescent="0.25"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</row>
    <row r="121" spans="8:19" x14ac:dyDescent="0.25"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</row>
    <row r="122" spans="8:19" x14ac:dyDescent="0.25"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</row>
    <row r="123" spans="8:19" x14ac:dyDescent="0.25"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</row>
    <row r="124" spans="8:19" x14ac:dyDescent="0.25"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</row>
    <row r="125" spans="8:19" x14ac:dyDescent="0.25"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</row>
    <row r="126" spans="8:19" x14ac:dyDescent="0.25"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</row>
    <row r="127" spans="8:19" x14ac:dyDescent="0.25"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</row>
    <row r="128" spans="8:19" x14ac:dyDescent="0.25"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</row>
    <row r="129" spans="8:19" x14ac:dyDescent="0.25"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</row>
    <row r="130" spans="8:19" x14ac:dyDescent="0.25"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</row>
    <row r="131" spans="8:19" x14ac:dyDescent="0.25"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</row>
    <row r="132" spans="8:19" x14ac:dyDescent="0.25"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</row>
    <row r="133" spans="8:19" x14ac:dyDescent="0.25"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</row>
    <row r="134" spans="8:19" x14ac:dyDescent="0.25"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</row>
    <row r="135" spans="8:19" x14ac:dyDescent="0.25"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</row>
    <row r="136" spans="8:19" x14ac:dyDescent="0.25"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</row>
    <row r="137" spans="8:19" x14ac:dyDescent="0.25"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</row>
    <row r="138" spans="8:19" x14ac:dyDescent="0.25"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</row>
    <row r="139" spans="8:19" x14ac:dyDescent="0.25"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</row>
    <row r="140" spans="8:19" x14ac:dyDescent="0.25"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</row>
    <row r="141" spans="8:19" x14ac:dyDescent="0.25"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</row>
    <row r="142" spans="8:19" x14ac:dyDescent="0.25"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</row>
    <row r="143" spans="8:19" x14ac:dyDescent="0.25"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</row>
    <row r="144" spans="8:19" x14ac:dyDescent="0.25"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</row>
    <row r="145" spans="8:19" x14ac:dyDescent="0.25"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</row>
    <row r="146" spans="8:19" x14ac:dyDescent="0.25"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</row>
    <row r="147" spans="8:19" x14ac:dyDescent="0.25"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</row>
    <row r="148" spans="8:19" x14ac:dyDescent="0.25"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</row>
    <row r="149" spans="8:19" x14ac:dyDescent="0.25"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</row>
    <row r="150" spans="8:19" x14ac:dyDescent="0.25"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</row>
    <row r="151" spans="8:19" x14ac:dyDescent="0.25"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</row>
    <row r="152" spans="8:19" x14ac:dyDescent="0.25"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</row>
    <row r="153" spans="8:19" x14ac:dyDescent="0.25"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</row>
    <row r="154" spans="8:19" x14ac:dyDescent="0.25"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</row>
    <row r="155" spans="8:19" x14ac:dyDescent="0.25"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</row>
    <row r="156" spans="8:19" x14ac:dyDescent="0.25"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</row>
    <row r="157" spans="8:19" x14ac:dyDescent="0.25"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</row>
    <row r="158" spans="8:19" x14ac:dyDescent="0.25"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</row>
    <row r="159" spans="8:19" x14ac:dyDescent="0.25"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</row>
    <row r="160" spans="8:19" x14ac:dyDescent="0.25"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</row>
    <row r="161" spans="8:19" x14ac:dyDescent="0.25"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</row>
    <row r="162" spans="8:19" x14ac:dyDescent="0.25"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</row>
    <row r="163" spans="8:19" x14ac:dyDescent="0.25"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</row>
    <row r="164" spans="8:19" x14ac:dyDescent="0.25"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</row>
    <row r="165" spans="8:19" x14ac:dyDescent="0.25"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</row>
    <row r="166" spans="8:19" x14ac:dyDescent="0.25"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</row>
    <row r="167" spans="8:19" x14ac:dyDescent="0.25"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</row>
    <row r="168" spans="8:19" x14ac:dyDescent="0.25"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</row>
    <row r="169" spans="8:19" x14ac:dyDescent="0.25"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</row>
    <row r="170" spans="8:19" x14ac:dyDescent="0.25"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</row>
    <row r="171" spans="8:19" x14ac:dyDescent="0.25"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</row>
    <row r="172" spans="8:19" x14ac:dyDescent="0.25"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</row>
    <row r="173" spans="8:19" x14ac:dyDescent="0.25"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</row>
    <row r="174" spans="8:19" x14ac:dyDescent="0.25"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</row>
    <row r="175" spans="8:19" x14ac:dyDescent="0.25"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</row>
    <row r="176" spans="8:19" x14ac:dyDescent="0.25"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</row>
    <row r="177" spans="8:19" x14ac:dyDescent="0.25"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</row>
    <row r="178" spans="8:19" x14ac:dyDescent="0.25"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</row>
    <row r="179" spans="8:19" x14ac:dyDescent="0.25"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</row>
    <row r="180" spans="8:19" x14ac:dyDescent="0.25"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</row>
    <row r="181" spans="8:19" x14ac:dyDescent="0.25"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</row>
    <row r="182" spans="8:19" x14ac:dyDescent="0.25"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</row>
    <row r="183" spans="8:19" x14ac:dyDescent="0.25"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</row>
    <row r="184" spans="8:19" x14ac:dyDescent="0.25"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</row>
    <row r="185" spans="8:19" x14ac:dyDescent="0.25"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</row>
    <row r="186" spans="8:19" x14ac:dyDescent="0.25"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</row>
    <row r="187" spans="8:19" x14ac:dyDescent="0.25"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</row>
  </sheetData>
  <mergeCells count="90">
    <mergeCell ref="E49:E50"/>
    <mergeCell ref="D33:D34"/>
    <mergeCell ref="E33:E34"/>
    <mergeCell ref="E29:E30"/>
    <mergeCell ref="C31:C32"/>
    <mergeCell ref="C43:C44"/>
    <mergeCell ref="D43:D44"/>
    <mergeCell ref="E43:E44"/>
    <mergeCell ref="C41:C42"/>
    <mergeCell ref="C37:C38"/>
    <mergeCell ref="D41:D42"/>
    <mergeCell ref="E41:E42"/>
    <mergeCell ref="C39:C40"/>
    <mergeCell ref="D39:D40"/>
    <mergeCell ref="E39:E40"/>
    <mergeCell ref="C47:C48"/>
    <mergeCell ref="C68:C69"/>
    <mergeCell ref="D68:D69"/>
    <mergeCell ref="E68:E69"/>
    <mergeCell ref="C15:C16"/>
    <mergeCell ref="D15:D16"/>
    <mergeCell ref="E15:E16"/>
    <mergeCell ref="C21:C22"/>
    <mergeCell ref="D21:D22"/>
    <mergeCell ref="E21:E22"/>
    <mergeCell ref="C23:C24"/>
    <mergeCell ref="D23:D24"/>
    <mergeCell ref="E23:E24"/>
    <mergeCell ref="C29:C30"/>
    <mergeCell ref="D29:D30"/>
    <mergeCell ref="C49:C50"/>
    <mergeCell ref="D49:D50"/>
    <mergeCell ref="D1:R1"/>
    <mergeCell ref="C13:C14"/>
    <mergeCell ref="D13:D14"/>
    <mergeCell ref="E13:E14"/>
    <mergeCell ref="C11:C12"/>
    <mergeCell ref="D11:D12"/>
    <mergeCell ref="E11:E12"/>
    <mergeCell ref="C7:C8"/>
    <mergeCell ref="C9:C10"/>
    <mergeCell ref="D9:D10"/>
    <mergeCell ref="E9:E10"/>
    <mergeCell ref="C2:L2"/>
    <mergeCell ref="C3:F3"/>
    <mergeCell ref="D7:D8"/>
    <mergeCell ref="E7:E8"/>
    <mergeCell ref="C17:C18"/>
    <mergeCell ref="D17:D18"/>
    <mergeCell ref="E17:E18"/>
    <mergeCell ref="C19:C20"/>
    <mergeCell ref="D19:D20"/>
    <mergeCell ref="E19:E20"/>
    <mergeCell ref="D47:D48"/>
    <mergeCell ref="E47:E48"/>
    <mergeCell ref="C45:C46"/>
    <mergeCell ref="D45:D46"/>
    <mergeCell ref="E45:E46"/>
    <mergeCell ref="D31:D32"/>
    <mergeCell ref="E31:E32"/>
    <mergeCell ref="D25:D26"/>
    <mergeCell ref="E25:E26"/>
    <mergeCell ref="C27:C28"/>
    <mergeCell ref="D27:D28"/>
    <mergeCell ref="E27:E28"/>
    <mergeCell ref="C25:C26"/>
    <mergeCell ref="D37:D38"/>
    <mergeCell ref="E37:E38"/>
    <mergeCell ref="C33:C34"/>
    <mergeCell ref="C35:C36"/>
    <mergeCell ref="D35:D36"/>
    <mergeCell ref="E35:E36"/>
    <mergeCell ref="C59:C60"/>
    <mergeCell ref="D59:D60"/>
    <mergeCell ref="E59:E60"/>
    <mergeCell ref="C51:C52"/>
    <mergeCell ref="D51:D52"/>
    <mergeCell ref="E51:E52"/>
    <mergeCell ref="C54:C55"/>
    <mergeCell ref="D54:D55"/>
    <mergeCell ref="E54:E55"/>
    <mergeCell ref="C56:C57"/>
    <mergeCell ref="D56:D57"/>
    <mergeCell ref="E56:E57"/>
    <mergeCell ref="C62:C63"/>
    <mergeCell ref="D62:D63"/>
    <mergeCell ref="E62:E63"/>
    <mergeCell ref="C65:C66"/>
    <mergeCell ref="D65:D66"/>
    <mergeCell ref="E65:E66"/>
  </mergeCells>
  <pageMargins left="0.59055118110236227" right="0.35433070866141736" top="0.51181102362204722" bottom="0.51181102362204722" header="0.31496062992125984" footer="0.31496062992125984"/>
  <pageSetup paperSize="5" scale="50" orientation="landscape" r:id="rId1"/>
  <rowBreaks count="2" manualBreakCount="2">
    <brk id="24" max="18" man="1"/>
    <brk id="58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5"/>
  <sheetViews>
    <sheetView tabSelected="1" view="pageBreakPreview" topLeftCell="E17" zoomScale="85" zoomScaleSheetLayoutView="85" workbookViewId="0">
      <selection activeCell="Q20" sqref="Q20"/>
    </sheetView>
  </sheetViews>
  <sheetFormatPr defaultRowHeight="15" x14ac:dyDescent="0.25"/>
  <cols>
    <col min="1" max="1" width="14.5703125" style="11" customWidth="1"/>
    <col min="2" max="2" width="5" style="101" customWidth="1"/>
    <col min="3" max="3" width="42.85546875" style="143" customWidth="1"/>
    <col min="4" max="4" width="54.42578125" style="143" customWidth="1"/>
    <col min="5" max="5" width="27.42578125" style="143" customWidth="1"/>
    <col min="6" max="6" width="11.5703125" style="204" customWidth="1"/>
    <col min="7" max="7" width="9.85546875" style="143" customWidth="1"/>
    <col min="8" max="8" width="9.7109375" style="143" customWidth="1"/>
    <col min="9" max="9" width="12.85546875" style="143" customWidth="1"/>
    <col min="10" max="10" width="15" style="143" customWidth="1"/>
    <col min="11" max="11" width="13.5703125" style="143" customWidth="1"/>
    <col min="12" max="12" width="16.140625" style="143" bestFit="1" customWidth="1"/>
    <col min="13" max="13" width="15.28515625" style="143" customWidth="1"/>
    <col min="14" max="14" width="15.7109375" style="262" customWidth="1"/>
    <col min="15" max="15" width="21.7109375" style="11" customWidth="1"/>
    <col min="16" max="16" width="25.5703125" style="11" customWidth="1"/>
    <col min="17" max="16384" width="9.140625" style="11"/>
  </cols>
  <sheetData>
    <row r="1" spans="2:14" s="103" customFormat="1" ht="21" customHeight="1" x14ac:dyDescent="0.35">
      <c r="B1" s="347" t="s">
        <v>138</v>
      </c>
      <c r="C1" s="347"/>
      <c r="D1" s="347"/>
      <c r="E1" s="197"/>
      <c r="F1" s="198"/>
      <c r="G1" s="176"/>
      <c r="H1" s="176"/>
      <c r="I1" s="199"/>
      <c r="J1" s="199"/>
      <c r="K1" s="199"/>
      <c r="L1" s="199"/>
      <c r="M1" s="199"/>
      <c r="N1" s="260"/>
    </row>
    <row r="2" spans="2:14" s="103" customFormat="1" ht="21" customHeight="1" x14ac:dyDescent="0.35">
      <c r="B2" s="349" t="s">
        <v>37</v>
      </c>
      <c r="C2" s="349"/>
      <c r="D2" s="349"/>
      <c r="E2" s="200"/>
      <c r="F2" s="201"/>
      <c r="G2" s="176"/>
      <c r="H2" s="176"/>
      <c r="I2" s="199"/>
      <c r="J2" s="199"/>
      <c r="K2" s="199"/>
      <c r="L2" s="199"/>
      <c r="M2" s="199"/>
      <c r="N2" s="260"/>
    </row>
    <row r="3" spans="2:14" s="103" customFormat="1" ht="21" x14ac:dyDescent="0.35">
      <c r="B3" s="350" t="s">
        <v>433</v>
      </c>
      <c r="C3" s="350"/>
      <c r="D3" s="200"/>
      <c r="E3" s="200"/>
      <c r="F3" s="198"/>
      <c r="G3" s="202"/>
      <c r="H3" s="202"/>
      <c r="I3" s="202"/>
      <c r="J3" s="202"/>
      <c r="K3" s="202"/>
      <c r="L3" s="202"/>
      <c r="M3" s="176"/>
      <c r="N3" s="260"/>
    </row>
    <row r="4" spans="2:14" s="102" customFormat="1" ht="49.5" customHeight="1" x14ac:dyDescent="0.25">
      <c r="B4" s="158" t="s">
        <v>29</v>
      </c>
      <c r="C4" s="159" t="s">
        <v>159</v>
      </c>
      <c r="D4" s="159" t="s">
        <v>160</v>
      </c>
      <c r="E4" s="85" t="s">
        <v>189</v>
      </c>
      <c r="F4" s="160" t="s">
        <v>139</v>
      </c>
      <c r="G4" s="159" t="s">
        <v>140</v>
      </c>
      <c r="H4" s="159" t="s">
        <v>141</v>
      </c>
      <c r="I4" s="159" t="s">
        <v>142</v>
      </c>
      <c r="J4" s="159" t="s">
        <v>143</v>
      </c>
      <c r="K4" s="159" t="s">
        <v>144</v>
      </c>
      <c r="L4" s="159" t="s">
        <v>145</v>
      </c>
      <c r="M4" s="159" t="s">
        <v>28</v>
      </c>
      <c r="N4" s="261"/>
    </row>
    <row r="5" spans="2:14" s="102" customFormat="1" ht="15.75" x14ac:dyDescent="0.25">
      <c r="B5" s="91"/>
      <c r="C5" s="92"/>
      <c r="D5" s="91"/>
      <c r="E5" s="193"/>
      <c r="F5" s="91"/>
      <c r="G5" s="91"/>
      <c r="H5" s="91"/>
      <c r="I5" s="91"/>
      <c r="J5" s="91"/>
      <c r="K5" s="91"/>
      <c r="L5" s="91"/>
      <c r="M5" s="91"/>
      <c r="N5" s="261"/>
    </row>
    <row r="6" spans="2:14" s="102" customFormat="1" ht="33" customHeight="1" x14ac:dyDescent="0.25">
      <c r="B6" s="86">
        <v>1</v>
      </c>
      <c r="C6" s="348" t="s">
        <v>164</v>
      </c>
      <c r="D6" s="348" t="s">
        <v>147</v>
      </c>
      <c r="E6" s="345" t="s">
        <v>416</v>
      </c>
      <c r="F6" s="87">
        <v>10</v>
      </c>
      <c r="G6" s="88" t="s">
        <v>148</v>
      </c>
      <c r="H6" s="89" t="s">
        <v>21</v>
      </c>
      <c r="I6" s="88" t="s">
        <v>146</v>
      </c>
      <c r="J6" s="88">
        <v>1300000</v>
      </c>
      <c r="K6" s="88">
        <v>1200000</v>
      </c>
      <c r="L6" s="88">
        <v>2804475</v>
      </c>
      <c r="M6" s="88">
        <f>SUM(J6:L6)</f>
        <v>5304475</v>
      </c>
      <c r="N6" s="261"/>
    </row>
    <row r="7" spans="2:14" s="102" customFormat="1" ht="17.25" customHeight="1" x14ac:dyDescent="0.25">
      <c r="B7" s="90"/>
      <c r="C7" s="348"/>
      <c r="D7" s="348"/>
      <c r="E7" s="346"/>
      <c r="F7" s="87"/>
      <c r="G7" s="88"/>
      <c r="H7" s="89" t="s">
        <v>27</v>
      </c>
      <c r="I7" s="88"/>
      <c r="J7" s="88"/>
      <c r="K7" s="88"/>
      <c r="L7" s="88"/>
      <c r="M7" s="88"/>
      <c r="N7" s="261"/>
    </row>
    <row r="8" spans="2:14" s="102" customFormat="1" ht="18" customHeight="1" x14ac:dyDescent="0.25">
      <c r="B8" s="86">
        <v>2</v>
      </c>
      <c r="C8" s="348" t="s">
        <v>165</v>
      </c>
      <c r="D8" s="348" t="s">
        <v>151</v>
      </c>
      <c r="E8" s="345" t="s">
        <v>226</v>
      </c>
      <c r="F8" s="87">
        <v>15</v>
      </c>
      <c r="G8" s="88" t="s">
        <v>167</v>
      </c>
      <c r="H8" s="89" t="s">
        <v>21</v>
      </c>
      <c r="I8" s="88" t="s">
        <v>146</v>
      </c>
      <c r="J8" s="88">
        <v>825000</v>
      </c>
      <c r="K8" s="88">
        <v>1800000</v>
      </c>
      <c r="L8" s="88">
        <v>3705000</v>
      </c>
      <c r="M8" s="88">
        <f>SUM(J8:L8)</f>
        <v>6330000</v>
      </c>
      <c r="N8" s="261"/>
    </row>
    <row r="9" spans="2:14" s="102" customFormat="1" ht="15" customHeight="1" x14ac:dyDescent="0.25">
      <c r="B9" s="90"/>
      <c r="C9" s="348"/>
      <c r="D9" s="348"/>
      <c r="E9" s="346"/>
      <c r="F9" s="87"/>
      <c r="G9" s="88"/>
      <c r="H9" s="89" t="s">
        <v>27</v>
      </c>
      <c r="I9" s="88"/>
      <c r="J9" s="88"/>
      <c r="K9" s="88"/>
      <c r="L9" s="88"/>
      <c r="M9" s="88"/>
      <c r="N9" s="261"/>
    </row>
    <row r="10" spans="2:14" s="102" customFormat="1" ht="9.75" customHeight="1" x14ac:dyDescent="0.25">
      <c r="B10" s="91"/>
      <c r="C10" s="93"/>
      <c r="D10" s="91"/>
      <c r="E10" s="93"/>
      <c r="F10" s="91"/>
      <c r="G10" s="91"/>
      <c r="H10" s="91"/>
      <c r="I10" s="91"/>
      <c r="J10" s="91"/>
      <c r="K10" s="91"/>
      <c r="L10" s="91"/>
      <c r="M10" s="91"/>
      <c r="N10" s="261"/>
    </row>
    <row r="11" spans="2:14" s="102" customFormat="1" ht="21.75" customHeight="1" x14ac:dyDescent="0.25">
      <c r="B11" s="86">
        <v>3</v>
      </c>
      <c r="C11" s="348" t="s">
        <v>166</v>
      </c>
      <c r="D11" s="348" t="s">
        <v>149</v>
      </c>
      <c r="E11" s="345" t="s">
        <v>227</v>
      </c>
      <c r="F11" s="87">
        <v>15</v>
      </c>
      <c r="G11" s="88" t="s">
        <v>162</v>
      </c>
      <c r="H11" s="89" t="s">
        <v>21</v>
      </c>
      <c r="I11" s="203" t="s">
        <v>150</v>
      </c>
      <c r="J11" s="88">
        <v>750000</v>
      </c>
      <c r="K11" s="88">
        <v>1800000</v>
      </c>
      <c r="L11" s="88">
        <v>3150000</v>
      </c>
      <c r="M11" s="88">
        <f>SUM(J11:L11)</f>
        <v>5700000</v>
      </c>
      <c r="N11" s="261"/>
    </row>
    <row r="12" spans="2:14" s="102" customFormat="1" ht="15.75" customHeight="1" x14ac:dyDescent="0.25">
      <c r="B12" s="90"/>
      <c r="C12" s="348"/>
      <c r="D12" s="348"/>
      <c r="E12" s="346"/>
      <c r="F12" s="87"/>
      <c r="G12" s="88"/>
      <c r="H12" s="89" t="s">
        <v>27</v>
      </c>
      <c r="I12" s="88"/>
      <c r="J12" s="88"/>
      <c r="K12" s="88"/>
      <c r="L12" s="88"/>
      <c r="M12" s="88"/>
      <c r="N12" s="261"/>
    </row>
    <row r="13" spans="2:14" s="102" customFormat="1" ht="11.25" customHeight="1" x14ac:dyDescent="0.25">
      <c r="B13" s="90"/>
      <c r="C13" s="191"/>
      <c r="D13" s="191"/>
      <c r="E13" s="191"/>
      <c r="F13" s="87"/>
      <c r="G13" s="88"/>
      <c r="H13" s="89"/>
      <c r="I13" s="88"/>
      <c r="J13" s="88"/>
      <c r="K13" s="88"/>
      <c r="L13" s="88"/>
      <c r="M13" s="88"/>
      <c r="N13" s="261"/>
    </row>
    <row r="14" spans="2:14" s="102" customFormat="1" ht="62.25" customHeight="1" x14ac:dyDescent="0.25">
      <c r="B14" s="86">
        <v>4</v>
      </c>
      <c r="C14" s="104" t="s">
        <v>233</v>
      </c>
      <c r="D14" s="104" t="s">
        <v>234</v>
      </c>
      <c r="E14" s="345" t="s">
        <v>228</v>
      </c>
      <c r="F14" s="87">
        <v>1</v>
      </c>
      <c r="G14" s="88" t="s">
        <v>148</v>
      </c>
      <c r="H14" s="89" t="s">
        <v>21</v>
      </c>
      <c r="I14" s="88" t="s">
        <v>146</v>
      </c>
      <c r="J14" s="88">
        <v>60000</v>
      </c>
      <c r="K14" s="88">
        <v>120000</v>
      </c>
      <c r="L14" s="88">
        <v>320000</v>
      </c>
      <c r="M14" s="88">
        <f>SUM(J14:L14)</f>
        <v>500000</v>
      </c>
      <c r="N14" s="261"/>
    </row>
    <row r="15" spans="2:14" s="102" customFormat="1" ht="7.5" customHeight="1" x14ac:dyDescent="0.25">
      <c r="B15" s="90"/>
      <c r="C15" s="105"/>
      <c r="D15" s="105"/>
      <c r="E15" s="346"/>
      <c r="F15" s="87"/>
      <c r="G15" s="88"/>
      <c r="H15" s="89" t="s">
        <v>27</v>
      </c>
      <c r="I15" s="88"/>
      <c r="J15" s="88"/>
      <c r="K15" s="88"/>
      <c r="L15" s="88"/>
      <c r="M15" s="88"/>
      <c r="N15" s="261"/>
    </row>
    <row r="16" spans="2:14" s="102" customFormat="1" ht="17.25" customHeight="1" x14ac:dyDescent="0.25">
      <c r="B16" s="86">
        <v>5</v>
      </c>
      <c r="C16" s="348" t="s">
        <v>168</v>
      </c>
      <c r="D16" s="348" t="s">
        <v>161</v>
      </c>
      <c r="E16" s="345" t="s">
        <v>417</v>
      </c>
      <c r="F16" s="87">
        <v>12</v>
      </c>
      <c r="G16" s="88" t="s">
        <v>162</v>
      </c>
      <c r="H16" s="89" t="s">
        <v>21</v>
      </c>
      <c r="I16" s="88" t="s">
        <v>146</v>
      </c>
      <c r="J16" s="88">
        <v>1200000</v>
      </c>
      <c r="K16" s="88">
        <v>1440000</v>
      </c>
      <c r="L16" s="88">
        <v>1680000</v>
      </c>
      <c r="M16" s="88">
        <f>SUM(J16:L16)</f>
        <v>4320000</v>
      </c>
      <c r="N16" s="261"/>
    </row>
    <row r="17" spans="2:16" s="102" customFormat="1" ht="16.5" customHeight="1" x14ac:dyDescent="0.25">
      <c r="B17" s="90"/>
      <c r="C17" s="348"/>
      <c r="D17" s="348"/>
      <c r="E17" s="346"/>
      <c r="F17" s="87"/>
      <c r="G17" s="88"/>
      <c r="H17" s="89" t="s">
        <v>27</v>
      </c>
      <c r="I17" s="88"/>
      <c r="J17" s="88"/>
      <c r="K17" s="88"/>
      <c r="L17" s="88"/>
      <c r="M17" s="88"/>
      <c r="N17" s="261"/>
    </row>
    <row r="18" spans="2:16" s="102" customFormat="1" ht="15" customHeight="1" x14ac:dyDescent="0.25">
      <c r="B18" s="91"/>
      <c r="C18" s="92"/>
      <c r="D18" s="91"/>
      <c r="E18" s="92"/>
      <c r="F18" s="91"/>
      <c r="G18" s="91"/>
      <c r="H18" s="91"/>
      <c r="I18" s="91"/>
      <c r="J18" s="91"/>
      <c r="K18" s="91"/>
      <c r="L18" s="91"/>
      <c r="M18" s="91"/>
      <c r="N18" s="261">
        <v>41543500</v>
      </c>
      <c r="O18" s="102">
        <v>60179668.950000003</v>
      </c>
    </row>
    <row r="19" spans="2:16" s="102" customFormat="1" ht="23.25" customHeight="1" x14ac:dyDescent="0.25">
      <c r="B19" s="86">
        <v>6</v>
      </c>
      <c r="C19" s="348" t="s">
        <v>169</v>
      </c>
      <c r="D19" s="348" t="s">
        <v>163</v>
      </c>
      <c r="E19" s="345" t="s">
        <v>229</v>
      </c>
      <c r="F19" s="87">
        <v>1</v>
      </c>
      <c r="G19" s="88" t="s">
        <v>162</v>
      </c>
      <c r="H19" s="89" t="s">
        <v>21</v>
      </c>
      <c r="I19" s="88" t="s">
        <v>231</v>
      </c>
      <c r="J19" s="88">
        <v>55000</v>
      </c>
      <c r="K19" s="88">
        <v>60000</v>
      </c>
      <c r="L19" s="88">
        <v>266525</v>
      </c>
      <c r="M19" s="88">
        <f>SUM(J19:L19)</f>
        <v>381525</v>
      </c>
      <c r="N19" s="261">
        <v>260688263.90000001</v>
      </c>
      <c r="O19" s="143">
        <v>63188349.150000006</v>
      </c>
    </row>
    <row r="20" spans="2:16" s="102" customFormat="1" ht="24.75" customHeight="1" x14ac:dyDescent="0.25">
      <c r="B20" s="90"/>
      <c r="C20" s="348"/>
      <c r="D20" s="348"/>
      <c r="E20" s="346"/>
      <c r="F20" s="87"/>
      <c r="G20" s="88"/>
      <c r="H20" s="89" t="s">
        <v>27</v>
      </c>
      <c r="I20" s="88"/>
      <c r="J20" s="88"/>
      <c r="K20" s="88"/>
      <c r="L20" s="88"/>
      <c r="M20" s="88"/>
      <c r="N20" s="261">
        <v>53802349.150000006</v>
      </c>
      <c r="O20" s="102">
        <v>63582000</v>
      </c>
    </row>
    <row r="21" spans="2:16" s="102" customFormat="1" ht="11.25" customHeight="1" x14ac:dyDescent="0.25">
      <c r="B21" s="91"/>
      <c r="C21" s="92"/>
      <c r="D21" s="91"/>
      <c r="E21" s="92"/>
      <c r="F21" s="91"/>
      <c r="G21" s="91"/>
      <c r="H21" s="91"/>
      <c r="I21" s="91"/>
      <c r="J21" s="91"/>
      <c r="K21" s="91"/>
      <c r="L21" s="91"/>
      <c r="M21" s="91"/>
      <c r="N21" s="261">
        <v>84275445</v>
      </c>
      <c r="O21" s="102">
        <v>227838263.90000001</v>
      </c>
    </row>
    <row r="22" spans="2:16" s="102" customFormat="1" ht="18.75" customHeight="1" x14ac:dyDescent="0.25">
      <c r="B22" s="86">
        <v>7</v>
      </c>
      <c r="C22" s="343" t="s">
        <v>225</v>
      </c>
      <c r="D22" s="343" t="s">
        <v>202</v>
      </c>
      <c r="E22" s="345" t="s">
        <v>230</v>
      </c>
      <c r="F22" s="87">
        <v>77</v>
      </c>
      <c r="G22" s="88" t="s">
        <v>190</v>
      </c>
      <c r="H22" s="89" t="s">
        <v>21</v>
      </c>
      <c r="I22" s="88" t="s">
        <v>191</v>
      </c>
      <c r="J22" s="88">
        <v>6900000</v>
      </c>
      <c r="K22" s="88">
        <v>3400000</v>
      </c>
      <c r="L22" s="88">
        <v>7557500</v>
      </c>
      <c r="M22" s="88">
        <f>SUM(J22:L22)</f>
        <v>17857500</v>
      </c>
      <c r="N22" s="261">
        <v>53722944.590000004</v>
      </c>
      <c r="O22" s="205">
        <v>84836945</v>
      </c>
    </row>
    <row r="23" spans="2:16" s="102" customFormat="1" ht="27.75" customHeight="1" x14ac:dyDescent="0.25">
      <c r="B23" s="90"/>
      <c r="C23" s="344"/>
      <c r="D23" s="344"/>
      <c r="E23" s="346"/>
      <c r="F23" s="87"/>
      <c r="G23" s="88"/>
      <c r="H23" s="89" t="s">
        <v>27</v>
      </c>
      <c r="I23" s="88"/>
      <c r="J23" s="88"/>
      <c r="K23" s="88"/>
      <c r="L23" s="88"/>
      <c r="M23" s="88"/>
      <c r="N23" s="267">
        <f>SUM(N18:N22)</f>
        <v>494032502.63999999</v>
      </c>
      <c r="O23" s="143">
        <f>SUM(O18:O22)</f>
        <v>499625227</v>
      </c>
      <c r="P23" s="102">
        <v>60179668.950000003</v>
      </c>
    </row>
    <row r="24" spans="2:16" s="102" customFormat="1" ht="18.75" customHeight="1" x14ac:dyDescent="0.25">
      <c r="B24" s="86">
        <v>8</v>
      </c>
      <c r="C24" s="343" t="s">
        <v>211</v>
      </c>
      <c r="D24" s="343" t="s">
        <v>213</v>
      </c>
      <c r="E24" s="345" t="s">
        <v>418</v>
      </c>
      <c r="F24" s="87">
        <v>2</v>
      </c>
      <c r="G24" s="88" t="s">
        <v>170</v>
      </c>
      <c r="H24" s="89" t="s">
        <v>21</v>
      </c>
      <c r="I24" s="88" t="s">
        <v>232</v>
      </c>
      <c r="J24" s="88">
        <v>110000</v>
      </c>
      <c r="K24" s="88">
        <v>240000</v>
      </c>
      <c r="L24" s="88">
        <v>800000</v>
      </c>
      <c r="M24" s="88">
        <f>SUM(J24:L24)</f>
        <v>1150000</v>
      </c>
      <c r="N24" s="261"/>
      <c r="O24" s="102">
        <v>499625227</v>
      </c>
      <c r="P24" s="102">
        <v>63582000</v>
      </c>
    </row>
    <row r="25" spans="2:16" s="102" customFormat="1" ht="18" customHeight="1" x14ac:dyDescent="0.25">
      <c r="B25" s="90"/>
      <c r="C25" s="344"/>
      <c r="D25" s="344"/>
      <c r="E25" s="346"/>
      <c r="F25" s="87"/>
      <c r="G25" s="88"/>
      <c r="H25" s="89" t="s">
        <v>27</v>
      </c>
      <c r="I25" s="88"/>
      <c r="J25" s="88"/>
      <c r="K25" s="88"/>
      <c r="L25" s="88"/>
      <c r="M25" s="88"/>
      <c r="N25" s="261"/>
      <c r="O25" s="102">
        <f>O24-O23</f>
        <v>0</v>
      </c>
      <c r="P25" s="102">
        <v>63188349.149999999</v>
      </c>
    </row>
    <row r="26" spans="2:16" s="102" customFormat="1" ht="10.5" customHeight="1" x14ac:dyDescent="0.25">
      <c r="B26" s="91"/>
      <c r="C26" s="92"/>
      <c r="D26" s="91"/>
      <c r="E26" s="92"/>
      <c r="F26" s="91"/>
      <c r="G26" s="91"/>
      <c r="H26" s="91"/>
      <c r="I26" s="91"/>
      <c r="J26" s="91"/>
      <c r="K26" s="91"/>
      <c r="L26" s="91"/>
      <c r="M26" s="91"/>
      <c r="N26" s="263"/>
      <c r="O26" s="102">
        <v>24876432.789999999</v>
      </c>
      <c r="P26" s="102">
        <v>227838263.90000001</v>
      </c>
    </row>
    <row r="27" spans="2:16" s="102" customFormat="1" ht="32.25" customHeight="1" x14ac:dyDescent="0.25">
      <c r="B27" s="86">
        <v>9</v>
      </c>
      <c r="C27" s="343" t="s">
        <v>456</v>
      </c>
      <c r="D27" s="343" t="s">
        <v>474</v>
      </c>
      <c r="E27" s="345" t="s">
        <v>452</v>
      </c>
      <c r="F27" s="87">
        <v>3</v>
      </c>
      <c r="G27" s="88" t="s">
        <v>478</v>
      </c>
      <c r="H27" s="89" t="s">
        <v>21</v>
      </c>
      <c r="I27" s="268" t="s">
        <v>473</v>
      </c>
      <c r="J27" s="88">
        <v>3500000</v>
      </c>
      <c r="K27" s="88">
        <v>9500000</v>
      </c>
      <c r="L27" s="88">
        <v>10000000</v>
      </c>
      <c r="M27" s="88">
        <f>SUM(J27:L27)</f>
        <v>23000000</v>
      </c>
      <c r="N27" s="261"/>
      <c r="O27" s="102">
        <f>SUM(O25:O26)</f>
        <v>24876432.789999999</v>
      </c>
      <c r="P27" s="102">
        <v>84836945</v>
      </c>
    </row>
    <row r="28" spans="2:16" s="102" customFormat="1" ht="30" customHeight="1" x14ac:dyDescent="0.35">
      <c r="B28" s="90"/>
      <c r="C28" s="344"/>
      <c r="D28" s="344"/>
      <c r="E28" s="346"/>
      <c r="F28" s="87"/>
      <c r="G28" s="88"/>
      <c r="H28" s="89" t="s">
        <v>27</v>
      </c>
      <c r="I28" s="88"/>
      <c r="J28" s="88"/>
      <c r="K28" s="88"/>
      <c r="L28" s="88"/>
      <c r="M28" s="88"/>
      <c r="N28" s="261"/>
      <c r="P28" s="269">
        <f>SUM(P23:P27)</f>
        <v>499625227</v>
      </c>
    </row>
    <row r="29" spans="2:16" s="102" customFormat="1" ht="10.5" customHeight="1" x14ac:dyDescent="0.25">
      <c r="B29" s="91"/>
      <c r="C29" s="92"/>
      <c r="D29" s="91"/>
      <c r="E29" s="92"/>
      <c r="F29" s="91"/>
      <c r="G29" s="91"/>
      <c r="H29" s="91"/>
      <c r="I29" s="91"/>
      <c r="J29" s="91"/>
      <c r="K29" s="91"/>
      <c r="L29" s="91"/>
      <c r="M29" s="91"/>
      <c r="N29" s="263"/>
    </row>
    <row r="30" spans="2:16" s="102" customFormat="1" ht="26.25" customHeight="1" x14ac:dyDescent="0.25">
      <c r="B30" s="86">
        <v>10</v>
      </c>
      <c r="C30" s="343" t="s">
        <v>457</v>
      </c>
      <c r="D30" s="348" t="s">
        <v>163</v>
      </c>
      <c r="E30" s="345" t="s">
        <v>458</v>
      </c>
      <c r="F30" s="87">
        <v>77</v>
      </c>
      <c r="G30" s="88" t="s">
        <v>190</v>
      </c>
      <c r="H30" s="89" t="s">
        <v>21</v>
      </c>
      <c r="I30" s="88" t="s">
        <v>191</v>
      </c>
      <c r="J30" s="88">
        <v>5000000</v>
      </c>
      <c r="K30" s="88">
        <v>3000000</v>
      </c>
      <c r="L30" s="88">
        <v>12293445</v>
      </c>
      <c r="M30" s="88">
        <f>SUM(J30:L30)</f>
        <v>20293445</v>
      </c>
      <c r="N30" s="261"/>
    </row>
    <row r="31" spans="2:16" s="102" customFormat="1" ht="23.25" customHeight="1" x14ac:dyDescent="0.25">
      <c r="B31" s="90"/>
      <c r="C31" s="344"/>
      <c r="D31" s="348"/>
      <c r="E31" s="346"/>
      <c r="F31" s="87"/>
      <c r="G31" s="88"/>
      <c r="H31" s="89" t="s">
        <v>27</v>
      </c>
      <c r="I31" s="88"/>
      <c r="J31" s="88"/>
      <c r="K31" s="88"/>
      <c r="L31" s="88"/>
      <c r="M31" s="88"/>
      <c r="N31" s="261"/>
    </row>
    <row r="32" spans="2:16" s="102" customFormat="1" ht="15.75" customHeight="1" x14ac:dyDescent="0.25">
      <c r="B32" s="94"/>
      <c r="C32" s="95" t="s">
        <v>152</v>
      </c>
      <c r="D32" s="96"/>
      <c r="E32" s="96"/>
      <c r="F32" s="87"/>
      <c r="G32" s="96"/>
      <c r="H32" s="192" t="s">
        <v>21</v>
      </c>
      <c r="I32" s="96"/>
      <c r="J32" s="96"/>
      <c r="K32" s="96"/>
      <c r="L32" s="96"/>
      <c r="M32" s="205">
        <f>SUM(M5:M30)</f>
        <v>84836945</v>
      </c>
      <c r="N32" s="261"/>
    </row>
    <row r="33" spans="2:14" s="102" customFormat="1" ht="22.5" customHeight="1" thickBot="1" x14ac:dyDescent="0.3">
      <c r="B33" s="94"/>
      <c r="C33" s="98" t="s">
        <v>153</v>
      </c>
      <c r="D33" s="99"/>
      <c r="E33" s="96"/>
      <c r="F33" s="87"/>
      <c r="G33" s="99"/>
      <c r="H33" s="100" t="s">
        <v>27</v>
      </c>
      <c r="I33" s="99"/>
      <c r="J33" s="99"/>
      <c r="K33" s="99"/>
      <c r="L33" s="99"/>
      <c r="M33" s="97"/>
      <c r="N33" s="261"/>
    </row>
    <row r="34" spans="2:14" ht="15.75" x14ac:dyDescent="0.25">
      <c r="E34" s="161"/>
    </row>
    <row r="35" spans="2:14" ht="15.75" x14ac:dyDescent="0.25">
      <c r="D35" s="143" t="s">
        <v>212</v>
      </c>
      <c r="E35" s="161"/>
    </row>
  </sheetData>
  <mergeCells count="31">
    <mergeCell ref="C27:C28"/>
    <mergeCell ref="D27:D28"/>
    <mergeCell ref="E27:E28"/>
    <mergeCell ref="C30:C31"/>
    <mergeCell ref="D30:D31"/>
    <mergeCell ref="E30:E31"/>
    <mergeCell ref="E14:E15"/>
    <mergeCell ref="E16:E17"/>
    <mergeCell ref="E19:E20"/>
    <mergeCell ref="C11:C12"/>
    <mergeCell ref="D11:D12"/>
    <mergeCell ref="C16:C17"/>
    <mergeCell ref="D16:D17"/>
    <mergeCell ref="C19:C20"/>
    <mergeCell ref="D19:D20"/>
    <mergeCell ref="C24:C25"/>
    <mergeCell ref="D24:D25"/>
    <mergeCell ref="E24:E25"/>
    <mergeCell ref="B1:D1"/>
    <mergeCell ref="C6:C7"/>
    <mergeCell ref="D6:D7"/>
    <mergeCell ref="C8:C9"/>
    <mergeCell ref="D8:D9"/>
    <mergeCell ref="B2:D2"/>
    <mergeCell ref="B3:C3"/>
    <mergeCell ref="D22:D23"/>
    <mergeCell ref="E22:E23"/>
    <mergeCell ref="C22:C23"/>
    <mergeCell ref="E6:E7"/>
    <mergeCell ref="E8:E9"/>
    <mergeCell ref="E11:E12"/>
  </mergeCells>
  <pageMargins left="1.1811023622047245" right="0.43307086614173229" top="0.39370078740157483" bottom="0.74803149606299213" header="0.31496062992125984" footer="0.31496062992125984"/>
  <pageSetup paperSize="5" scale="63" orientation="landscape" r:id="rId1"/>
  <rowBreaks count="1" manualBreakCount="1">
    <brk id="33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"/>
  <sheetViews>
    <sheetView workbookViewId="0">
      <selection activeCell="E4" sqref="E4"/>
    </sheetView>
  </sheetViews>
  <sheetFormatPr defaultRowHeight="15" x14ac:dyDescent="0.25"/>
  <cols>
    <col min="5" max="5" width="33" customWidth="1"/>
  </cols>
  <sheetData>
    <row r="3" spans="5:5" x14ac:dyDescent="0.25">
      <c r="E3">
        <v>3225000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GOODS FINAL (C)</vt:lpstr>
      <vt:lpstr>NON CONSULTING (C)</vt:lpstr>
      <vt:lpstr>CONSULTING(C)</vt:lpstr>
      <vt:lpstr>NON-PROCURABLE (C)</vt:lpstr>
      <vt:lpstr>WORKSHOP  </vt:lpstr>
      <vt:lpstr>Sheet1</vt:lpstr>
      <vt:lpstr>'CONSULTING(C)'!Print_Area</vt:lpstr>
      <vt:lpstr>'GOODS FINAL (C)'!Print_Area</vt:lpstr>
      <vt:lpstr>'NON CONSULTING (C)'!Print_Area</vt:lpstr>
      <vt:lpstr>'NON-PROCURABLE (C)'!Print_Area</vt:lpstr>
      <vt:lpstr>'WORKSHOP  '!Print_Area</vt:lpstr>
      <vt:lpstr>'GOODS FINAL (C)'!Print_Titles</vt:lpstr>
      <vt:lpstr>'NON CONSULTING (C)'!Print_Titles</vt:lpstr>
      <vt:lpstr>'NON-PROCURABLE (C)'!Print_Titles</vt:lpstr>
      <vt:lpstr>'WORKSHOP  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REGISTRY</dc:creator>
  <cp:lastModifiedBy>S. E. OLADOKUN</cp:lastModifiedBy>
  <cp:lastPrinted>2022-02-15T17:32:38Z</cp:lastPrinted>
  <dcterms:created xsi:type="dcterms:W3CDTF">2014-12-03T12:27:42Z</dcterms:created>
  <dcterms:modified xsi:type="dcterms:W3CDTF">2022-03-07T07:35:40Z</dcterms:modified>
</cp:coreProperties>
</file>